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trodução" sheetId="1" r:id="rId1"/>
    <sheet name="SCR" sheetId="2" r:id="rId2"/>
    <sheet name="MN" sheetId="3" r:id="rId3"/>
    <sheet name="IACONV" sheetId="4" r:id="rId4"/>
    <sheet name="MAP" sheetId="5" r:id="rId5"/>
    <sheet name="PG" sheetId="6" r:id="rId6"/>
  </sheets>
  <definedNames/>
  <calcPr fullCalcOnLoad="1"/>
</workbook>
</file>

<file path=xl/sharedStrings.xml><?xml version="1.0" encoding="utf-8"?>
<sst xmlns="http://schemas.openxmlformats.org/spreadsheetml/2006/main" count="150" uniqueCount="88">
  <si>
    <t>Sistema de controle de reprodução de ovinos</t>
  </si>
  <si>
    <t>O conjunto de planilhas apresentado a seguir serve para a confecção de uma</t>
  </si>
  <si>
    <t>agenda para auxiliar o produtor no gerenciamento e definição das diversas</t>
  </si>
  <si>
    <t>alternativas para a reprodução das ovelhas</t>
  </si>
  <si>
    <t>O uso é intuitivo</t>
  </si>
  <si>
    <t>Na planilha SCR basta incluir a data de início do acasalamento (em amarelo).</t>
  </si>
  <si>
    <t>Nas células brancas surgirão as datas em que devem ser efetuadas as</t>
  </si>
  <si>
    <t>principais tarefas recomendadas</t>
  </si>
  <si>
    <t>Após a verificação das datas, maior detalhamento pode ser obtido</t>
  </si>
  <si>
    <t>em função do método de acasalamento escolhido com apenas</t>
  </si>
  <si>
    <r>
      <rPr>
        <sz val="12"/>
        <rFont val="Arial"/>
        <family val="2"/>
      </rPr>
      <t xml:space="preserve">um clique em: </t>
    </r>
    <r>
      <rPr>
        <u val="single"/>
        <sz val="12"/>
        <rFont val="Arial"/>
        <family val="0"/>
      </rPr>
      <t>Monta Natural</t>
    </r>
    <r>
      <rPr>
        <sz val="12"/>
        <rFont val="Arial"/>
        <family val="2"/>
      </rPr>
      <t xml:space="preserve">, </t>
    </r>
    <r>
      <rPr>
        <u val="single"/>
        <sz val="12"/>
        <rFont val="Arial"/>
        <family val="0"/>
      </rPr>
      <t>Inseminação Convenciona</t>
    </r>
    <r>
      <rPr>
        <sz val="12"/>
        <rFont val="Arial"/>
        <family val="2"/>
      </rPr>
      <t>l ou ainda</t>
    </r>
  </si>
  <si>
    <r>
      <rPr>
        <sz val="12"/>
        <rFont val="Arial"/>
        <family val="2"/>
      </rPr>
      <t xml:space="preserve">com sincronização de cios empregando </t>
    </r>
    <r>
      <rPr>
        <u val="single"/>
        <sz val="12"/>
        <rFont val="Arial"/>
        <family val="0"/>
      </rPr>
      <t>Gestágenos</t>
    </r>
    <r>
      <rPr>
        <sz val="12"/>
        <rFont val="Arial"/>
        <family val="2"/>
      </rPr>
      <t xml:space="preserve"> ou </t>
    </r>
    <r>
      <rPr>
        <u val="single"/>
        <sz val="12"/>
        <rFont val="Arial"/>
        <family val="0"/>
      </rPr>
      <t>Prostaglandinas</t>
    </r>
    <r>
      <rPr>
        <sz val="12"/>
        <rFont val="Arial"/>
        <family val="2"/>
      </rPr>
      <t xml:space="preserve"> </t>
    </r>
  </si>
  <si>
    <t>Maiores informações podem ser obtidas na Embrapa Pecuária Sul</t>
  </si>
  <si>
    <t xml:space="preserve">com os pesquisadores da área de reprodução animal pelo telefone 53 3240-4650, </t>
  </si>
  <si>
    <t xml:space="preserve"> ou ainda pelo e-mail: https://www.embrapa.br/fale-conosco/sac/</t>
  </si>
  <si>
    <t>Sistema de controle da reprodução de ovinos</t>
  </si>
  <si>
    <t>Acasalamento</t>
  </si>
  <si>
    <t>dd/mm/ano</t>
  </si>
  <si>
    <t>Datas de exame dos carneiros</t>
  </si>
  <si>
    <t>Data de início</t>
  </si>
  <si>
    <t>Data de encerramento</t>
  </si>
  <si>
    <t>Parição</t>
  </si>
  <si>
    <t>Data da seleção reprodutiva das ovelhas</t>
  </si>
  <si>
    <t>Desmame</t>
  </si>
  <si>
    <t>Alternativa por idade</t>
  </si>
  <si>
    <t>(120 dias)</t>
  </si>
  <si>
    <t>Início</t>
  </si>
  <si>
    <t>Final</t>
  </si>
  <si>
    <t>Avaliação da condição corporal das ovelhas</t>
  </si>
  <si>
    <t>Alternativa por peso</t>
  </si>
  <si>
    <t>Durante a gestação</t>
  </si>
  <si>
    <t>(conforme mercado)</t>
  </si>
  <si>
    <t>Pré-parto</t>
  </si>
  <si>
    <t>Método de reprodução</t>
  </si>
  <si>
    <t>Monta natural</t>
  </si>
  <si>
    <t>Inseminação artificial</t>
  </si>
  <si>
    <t>Convencional 42 dias</t>
  </si>
  <si>
    <t>Sincronização</t>
  </si>
  <si>
    <t>Gestágenos</t>
  </si>
  <si>
    <t>Prostaglandina</t>
  </si>
  <si>
    <t>Monta natural controlada</t>
  </si>
  <si>
    <t xml:space="preserve">Qual o número de ovelhas </t>
  </si>
  <si>
    <t>N° carneiros</t>
  </si>
  <si>
    <t>Cor da tinta do carneiro</t>
  </si>
  <si>
    <t>verde</t>
  </si>
  <si>
    <t>vermelho</t>
  </si>
  <si>
    <t>azul</t>
  </si>
  <si>
    <t>Diagnóstico de gestação</t>
  </si>
  <si>
    <t>Preparo dos rufiões com cipionato de estradiol</t>
  </si>
  <si>
    <t>1a. Injeção 2mg</t>
  </si>
  <si>
    <t>2a. Injeção 2 mg</t>
  </si>
  <si>
    <t>3a. Injeção 2 mg</t>
  </si>
  <si>
    <t>preto</t>
  </si>
  <si>
    <t>Duração do serviço</t>
  </si>
  <si>
    <t>Diagnóstico gestação</t>
  </si>
  <si>
    <t>Período total</t>
  </si>
  <si>
    <t>O diagnóstico de gestação através da informação de não-retorno</t>
  </si>
  <si>
    <t>pode ser efetuado pelo emprego de rufiões marcados com tinta</t>
  </si>
  <si>
    <t>preta no peito ou coletes, durante o período indicado acima.</t>
  </si>
  <si>
    <t>Inseminação artificial convencional</t>
  </si>
  <si>
    <t>NOTA: o número de carneiros dependerá do interesse do produtor</t>
  </si>
  <si>
    <t>e potencial de produção de sêmen dos carneiros após avaliação,</t>
  </si>
  <si>
    <t>considerando que 1 ml de sêmen é suficiente para a inseminação</t>
  </si>
  <si>
    <t>de 20 ovelhas</t>
  </si>
  <si>
    <t>Controle da inseminação</t>
  </si>
  <si>
    <t>Lotes semanais</t>
  </si>
  <si>
    <t xml:space="preserve">Cor da tinta </t>
  </si>
  <si>
    <t>Data início</t>
  </si>
  <si>
    <t>Data fim</t>
  </si>
  <si>
    <t>1a. Injeção 2 mg</t>
  </si>
  <si>
    <t>Inseminação artificial com sincronização de cios</t>
  </si>
  <si>
    <t>Uso de progestágenos</t>
  </si>
  <si>
    <t>Data de colocação das esponjas</t>
  </si>
  <si>
    <t>Data da remoção das esponjas e início das IA's</t>
  </si>
  <si>
    <t>Cor da tinta</t>
  </si>
  <si>
    <t>Período</t>
  </si>
  <si>
    <t>IA</t>
  </si>
  <si>
    <t>Repasse monta natural</t>
  </si>
  <si>
    <t>Data conclusão da IA</t>
  </si>
  <si>
    <t>Data início do repasse por monta natural - 1% de carneiros</t>
  </si>
  <si>
    <t>Final do acasalamento</t>
  </si>
  <si>
    <t>Data da injeção de PG</t>
  </si>
  <si>
    <t>Repasse com Monta Natural</t>
  </si>
  <si>
    <t>Data conclusão do acasalamento</t>
  </si>
  <si>
    <t>Data conclusão do diagnóstico gestação</t>
  </si>
  <si>
    <t>NOTAS ADICIONAIS:</t>
  </si>
  <si>
    <t>1. Viabilliza o uso de um menor número de carneiros para a inseminação</t>
  </si>
  <si>
    <t>2. Só pode ser empregada na estação reprodutiva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</si>
</sst>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/m/yy"/>
    <numFmt numFmtId="166" formatCode="0"/>
    <numFmt numFmtId="167" formatCode="dd/mm/yyyy"/>
  </numFmts>
  <fonts count="13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2"/>
      <color indexed="39"/>
      <name val="Arial"/>
      <family val="0"/>
    </font>
    <font>
      <u val="single"/>
      <sz val="12"/>
      <name val="Arial"/>
      <family val="0"/>
    </font>
    <font>
      <sz val="12"/>
      <color indexed="12"/>
      <name val="Arial"/>
      <family val="2"/>
    </font>
    <font>
      <b/>
      <sz val="12"/>
      <name val="Arial"/>
      <family val="0"/>
    </font>
    <font>
      <b/>
      <sz val="10"/>
      <name val="Arial"/>
      <family val="2"/>
    </font>
    <font>
      <u val="single"/>
      <sz val="10"/>
      <color indexed="39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4"/>
      <name val="Arial"/>
      <family val="2"/>
    </font>
    <font>
      <b/>
      <sz val="11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6"/>
        <bgColor indexed="64"/>
      </patternFill>
    </fill>
  </fills>
  <borders count="36">
    <border>
      <left/>
      <right/>
      <top/>
      <bottom/>
      <diagonal/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2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thin">
        <color indexed="8"/>
      </bottom>
    </border>
    <border>
      <left style="medium">
        <color indexed="23"/>
      </left>
      <right style="medium">
        <color indexed="23"/>
      </right>
      <top style="thin">
        <color indexed="8"/>
      </top>
      <bottom style="medium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23"/>
      </left>
      <right style="medium">
        <color indexed="23"/>
      </right>
      <top style="thin">
        <color indexed="8"/>
      </top>
      <bottom style="thin">
        <color indexed="8"/>
      </bottom>
    </border>
    <border>
      <left style="medium">
        <color indexed="23"/>
      </left>
      <right style="thin">
        <color indexed="8"/>
      </right>
      <top style="medium">
        <color indexed="23"/>
      </top>
      <bottom style="thin">
        <color indexed="8"/>
      </bottom>
    </border>
    <border>
      <left style="thin">
        <color indexed="8"/>
      </left>
      <right style="medium">
        <color indexed="23"/>
      </right>
      <top style="medium">
        <color indexed="23"/>
      </top>
      <bottom style="thin">
        <color indexed="8"/>
      </bottom>
    </border>
    <border>
      <left style="medium">
        <color indexed="23"/>
      </left>
      <right style="thin">
        <color indexed="8"/>
      </right>
      <top style="thin">
        <color indexed="8"/>
      </top>
      <bottom style="medium">
        <color indexed="23"/>
      </bottom>
    </border>
    <border>
      <left style="thin">
        <color indexed="8"/>
      </left>
      <right style="medium">
        <color indexed="23"/>
      </right>
      <top style="thin">
        <color indexed="8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23"/>
      </left>
      <right style="medium">
        <color indexed="23"/>
      </right>
      <top style="thin">
        <color indexed="8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8" fillId="0" borderId="0" applyNumberFormat="0" applyFill="0" applyBorder="0" applyAlignment="0" applyProtection="0"/>
  </cellStyleXfs>
  <cellXfs count="14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2" borderId="0" xfId="0" applyFont="1" applyFill="1" applyAlignment="1">
      <alignment/>
    </xf>
    <xf numFmtId="164" fontId="1" fillId="3" borderId="1" xfId="0" applyFont="1" applyFill="1" applyBorder="1" applyAlignment="1">
      <alignment/>
    </xf>
    <xf numFmtId="164" fontId="1" fillId="3" borderId="2" xfId="0" applyFont="1" applyFill="1" applyBorder="1" applyAlignment="1">
      <alignment/>
    </xf>
    <xf numFmtId="164" fontId="1" fillId="3" borderId="3" xfId="0" applyFont="1" applyFill="1" applyBorder="1" applyAlignment="1">
      <alignment/>
    </xf>
    <xf numFmtId="164" fontId="1" fillId="3" borderId="4" xfId="0" applyFont="1" applyFill="1" applyBorder="1" applyAlignment="1">
      <alignment/>
    </xf>
    <xf numFmtId="164" fontId="1" fillId="3" borderId="0" xfId="0" applyFont="1" applyFill="1" applyBorder="1" applyAlignment="1">
      <alignment/>
    </xf>
    <xf numFmtId="164" fontId="1" fillId="3" borderId="5" xfId="0" applyFont="1" applyFill="1" applyBorder="1" applyAlignment="1">
      <alignment/>
    </xf>
    <xf numFmtId="164" fontId="1" fillId="3" borderId="6" xfId="0" applyFont="1" applyFill="1" applyBorder="1" applyAlignment="1">
      <alignment/>
    </xf>
    <xf numFmtId="164" fontId="1" fillId="3" borderId="7" xfId="0" applyFont="1" applyFill="1" applyBorder="1" applyAlignment="1">
      <alignment/>
    </xf>
    <xf numFmtId="164" fontId="1" fillId="3" borderId="8" xfId="0" applyFont="1" applyFill="1" applyBorder="1" applyAlignment="1">
      <alignment/>
    </xf>
    <xf numFmtId="164" fontId="2" fillId="3" borderId="9" xfId="0" applyFont="1" applyFill="1" applyBorder="1" applyAlignment="1">
      <alignment horizontal="center"/>
    </xf>
    <xf numFmtId="164" fontId="1" fillId="3" borderId="1" xfId="0" applyFont="1" applyFill="1" applyBorder="1" applyAlignment="1">
      <alignment/>
    </xf>
    <xf numFmtId="164" fontId="1" fillId="3" borderId="2" xfId="0" applyFont="1" applyFill="1" applyBorder="1" applyAlignment="1">
      <alignment/>
    </xf>
    <xf numFmtId="164" fontId="1" fillId="3" borderId="3" xfId="0" applyFont="1" applyFill="1" applyBorder="1" applyAlignment="1">
      <alignment/>
    </xf>
    <xf numFmtId="164" fontId="1" fillId="3" borderId="4" xfId="0" applyFont="1" applyFill="1" applyBorder="1" applyAlignment="1">
      <alignment/>
    </xf>
    <xf numFmtId="164" fontId="1" fillId="3" borderId="0" xfId="0" applyFont="1" applyFill="1" applyBorder="1" applyAlignment="1">
      <alignment/>
    </xf>
    <xf numFmtId="164" fontId="1" fillId="3" borderId="5" xfId="0" applyFont="1" applyFill="1" applyBorder="1" applyAlignment="1">
      <alignment/>
    </xf>
    <xf numFmtId="164" fontId="1" fillId="2" borderId="0" xfId="0" applyFont="1" applyFill="1" applyBorder="1" applyAlignment="1">
      <alignment/>
    </xf>
    <xf numFmtId="164" fontId="3" fillId="3" borderId="0" xfId="0" applyFont="1" applyFill="1" applyBorder="1" applyAlignment="1">
      <alignment/>
    </xf>
    <xf numFmtId="164" fontId="1" fillId="2" borderId="5" xfId="0" applyFont="1" applyFill="1" applyBorder="1" applyAlignment="1">
      <alignment/>
    </xf>
    <xf numFmtId="164" fontId="5" fillId="3" borderId="4" xfId="0" applyFont="1" applyFill="1" applyBorder="1" applyAlignment="1">
      <alignment/>
    </xf>
    <xf numFmtId="164" fontId="6" fillId="3" borderId="0" xfId="0" applyFont="1" applyFill="1" applyBorder="1" applyAlignment="1">
      <alignment/>
    </xf>
    <xf numFmtId="164" fontId="6" fillId="3" borderId="5" xfId="0" applyFont="1" applyFill="1" applyBorder="1" applyAlignment="1">
      <alignment/>
    </xf>
    <xf numFmtId="164" fontId="6" fillId="2" borderId="0" xfId="0" applyFont="1" applyFill="1" applyBorder="1" applyAlignment="1">
      <alignment/>
    </xf>
    <xf numFmtId="164" fontId="0" fillId="2" borderId="0" xfId="0" applyFill="1" applyAlignment="1">
      <alignment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12" xfId="0" applyFont="1" applyBorder="1" applyAlignment="1">
      <alignment/>
    </xf>
    <xf numFmtId="164" fontId="2" fillId="2" borderId="4" xfId="0" applyFont="1" applyFill="1" applyBorder="1" applyAlignment="1">
      <alignment/>
    </xf>
    <xf numFmtId="164" fontId="2" fillId="2" borderId="0" xfId="0" applyFont="1" applyFill="1" applyBorder="1" applyAlignment="1">
      <alignment/>
    </xf>
    <xf numFmtId="164" fontId="0" fillId="2" borderId="0" xfId="0" applyFill="1" applyBorder="1" applyAlignment="1">
      <alignment/>
    </xf>
    <xf numFmtId="164" fontId="7" fillId="0" borderId="9" xfId="0" applyFont="1" applyBorder="1" applyAlignment="1">
      <alignment horizontal="center"/>
    </xf>
    <xf numFmtId="164" fontId="7" fillId="0" borderId="0" xfId="0" applyFont="1" applyAlignment="1">
      <alignment/>
    </xf>
    <xf numFmtId="164" fontId="7" fillId="0" borderId="13" xfId="0" applyFont="1" applyBorder="1" applyAlignment="1">
      <alignment/>
    </xf>
    <xf numFmtId="164" fontId="0" fillId="0" borderId="14" xfId="0" applyFont="1" applyBorder="1" applyAlignment="1">
      <alignment/>
    </xf>
    <xf numFmtId="165" fontId="0" fillId="4" borderId="14" xfId="0" applyNumberFormat="1" applyFill="1" applyBorder="1" applyAlignment="1">
      <alignment/>
    </xf>
    <xf numFmtId="165" fontId="0" fillId="0" borderId="14" xfId="0" applyNumberFormat="1" applyBorder="1" applyAlignment="1">
      <alignment/>
    </xf>
    <xf numFmtId="165" fontId="0" fillId="2" borderId="0" xfId="0" applyNumberFormat="1" applyFill="1" applyBorder="1" applyAlignment="1">
      <alignment/>
    </xf>
    <xf numFmtId="164" fontId="7" fillId="0" borderId="14" xfId="0" applyFont="1" applyBorder="1" applyAlignment="1">
      <alignment/>
    </xf>
    <xf numFmtId="164" fontId="7" fillId="0" borderId="9" xfId="0" applyFont="1" applyBorder="1" applyAlignment="1">
      <alignment horizontal="center" vertical="center"/>
    </xf>
    <xf numFmtId="164" fontId="0" fillId="0" borderId="13" xfId="0" applyFont="1" applyBorder="1" applyAlignment="1">
      <alignment vertical="center"/>
    </xf>
    <xf numFmtId="164" fontId="7" fillId="0" borderId="9" xfId="0" applyFont="1" applyBorder="1" applyAlignment="1">
      <alignment horizontal="center" wrapText="1"/>
    </xf>
    <xf numFmtId="165" fontId="0" fillId="0" borderId="13" xfId="0" applyNumberFormat="1" applyBorder="1" applyAlignment="1">
      <alignment/>
    </xf>
    <xf numFmtId="164" fontId="0" fillId="3" borderId="15" xfId="0" applyFont="1" applyFill="1" applyBorder="1" applyAlignment="1">
      <alignment horizontal="center"/>
    </xf>
    <xf numFmtId="164" fontId="0" fillId="3" borderId="16" xfId="0" applyFont="1" applyFill="1" applyBorder="1" applyAlignment="1">
      <alignment horizontal="center"/>
    </xf>
    <xf numFmtId="165" fontId="0" fillId="2" borderId="0" xfId="0" applyNumberFormat="1" applyFill="1" applyAlignment="1">
      <alignment/>
    </xf>
    <xf numFmtId="164" fontId="0" fillId="0" borderId="16" xfId="0" applyFont="1" applyBorder="1" applyAlignment="1">
      <alignment/>
    </xf>
    <xf numFmtId="164" fontId="0" fillId="0" borderId="14" xfId="0" applyFont="1" applyBorder="1" applyAlignment="1">
      <alignment horizontal="center"/>
    </xf>
    <xf numFmtId="164" fontId="0" fillId="3" borderId="0" xfId="0" applyFill="1" applyAlignment="1">
      <alignment/>
    </xf>
    <xf numFmtId="164" fontId="8" fillId="3" borderId="0" xfId="20" applyNumberFormat="1" applyFont="1" applyFill="1" applyBorder="1" applyAlignment="1" applyProtection="1">
      <alignment/>
      <protection/>
    </xf>
    <xf numFmtId="164" fontId="9" fillId="3" borderId="0" xfId="0" applyFont="1" applyFill="1" applyAlignment="1">
      <alignment/>
    </xf>
    <xf numFmtId="164" fontId="8" fillId="3" borderId="0" xfId="20" applyNumberFormat="1" applyFont="1" applyFill="1" applyBorder="1" applyAlignment="1" applyProtection="1">
      <alignment horizontal="right"/>
      <protection/>
    </xf>
    <xf numFmtId="164" fontId="7" fillId="0" borderId="17" xfId="0" applyFont="1" applyBorder="1" applyAlignment="1">
      <alignment/>
    </xf>
    <xf numFmtId="164" fontId="0" fillId="4" borderId="13" xfId="0" applyFill="1" applyBorder="1" applyAlignment="1">
      <alignment/>
    </xf>
    <xf numFmtId="164" fontId="7" fillId="0" borderId="18" xfId="0" applyFont="1" applyBorder="1" applyAlignment="1">
      <alignment/>
    </xf>
    <xf numFmtId="166" fontId="0" fillId="0" borderId="19" xfId="0" applyNumberFormat="1" applyBorder="1" applyAlignment="1">
      <alignment/>
    </xf>
    <xf numFmtId="164" fontId="7" fillId="0" borderId="9" xfId="0" applyFont="1" applyBorder="1" applyAlignment="1">
      <alignment/>
    </xf>
    <xf numFmtId="164" fontId="10" fillId="5" borderId="0" xfId="0" applyFont="1" applyFill="1" applyAlignment="1">
      <alignment horizontal="center"/>
    </xf>
    <xf numFmtId="167" fontId="0" fillId="0" borderId="14" xfId="0" applyNumberFormat="1" applyBorder="1" applyAlignment="1">
      <alignment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7" fillId="0" borderId="17" xfId="0" applyFont="1" applyBorder="1" applyAlignment="1">
      <alignment horizontal="center"/>
    </xf>
    <xf numFmtId="164" fontId="7" fillId="0" borderId="20" xfId="0" applyFont="1" applyBorder="1" applyAlignment="1">
      <alignment horizontal="center" wrapText="1"/>
    </xf>
    <xf numFmtId="164" fontId="0" fillId="0" borderId="20" xfId="0" applyFont="1" applyBorder="1" applyAlignment="1">
      <alignment horizontal="center"/>
    </xf>
    <xf numFmtId="164" fontId="0" fillId="0" borderId="18" xfId="0" applyFont="1" applyBorder="1" applyAlignment="1">
      <alignment horizontal="center"/>
    </xf>
    <xf numFmtId="164" fontId="10" fillId="8" borderId="0" xfId="0" applyFont="1" applyFill="1" applyAlignment="1">
      <alignment horizontal="center"/>
    </xf>
    <xf numFmtId="166" fontId="0" fillId="0" borderId="14" xfId="0" applyNumberFormat="1" applyBorder="1" applyAlignment="1">
      <alignment horizontal="right"/>
    </xf>
    <xf numFmtId="164" fontId="0" fillId="0" borderId="14" xfId="0" applyBorder="1" applyAlignment="1">
      <alignment horizontal="right"/>
    </xf>
    <xf numFmtId="164" fontId="0" fillId="2" borderId="0" xfId="0" applyFill="1" applyAlignment="1">
      <alignment horizontal="right"/>
    </xf>
    <xf numFmtId="164" fontId="0" fillId="3" borderId="1" xfId="0" applyFont="1" applyFill="1" applyBorder="1" applyAlignment="1">
      <alignment horizontal="left"/>
    </xf>
    <xf numFmtId="164" fontId="0" fillId="3" borderId="2" xfId="0" applyFill="1" applyBorder="1" applyAlignment="1">
      <alignment/>
    </xf>
    <xf numFmtId="164" fontId="0" fillId="3" borderId="3" xfId="0" applyFill="1" applyBorder="1" applyAlignment="1">
      <alignment/>
    </xf>
    <xf numFmtId="164" fontId="0" fillId="3" borderId="4" xfId="0" applyFont="1" applyFill="1" applyBorder="1" applyAlignment="1">
      <alignment/>
    </xf>
    <xf numFmtId="164" fontId="0" fillId="3" borderId="0" xfId="0" applyFill="1" applyBorder="1" applyAlignment="1">
      <alignment/>
    </xf>
    <xf numFmtId="164" fontId="0" fillId="3" borderId="5" xfId="0" applyFill="1" applyBorder="1" applyAlignment="1">
      <alignment/>
    </xf>
    <xf numFmtId="164" fontId="0" fillId="3" borderId="6" xfId="0" applyFont="1" applyFill="1" applyBorder="1" applyAlignment="1">
      <alignment/>
    </xf>
    <xf numFmtId="164" fontId="0" fillId="3" borderId="7" xfId="0" applyFill="1" applyBorder="1" applyAlignment="1">
      <alignment/>
    </xf>
    <xf numFmtId="164" fontId="0" fillId="3" borderId="8" xfId="0" applyFill="1" applyBorder="1" applyAlignment="1">
      <alignment/>
    </xf>
    <xf numFmtId="164" fontId="0" fillId="0" borderId="0" xfId="0" applyFill="1" applyAlignment="1">
      <alignment/>
    </xf>
    <xf numFmtId="164" fontId="2" fillId="3" borderId="10" xfId="0" applyFont="1" applyFill="1" applyBorder="1" applyAlignment="1">
      <alignment/>
    </xf>
    <xf numFmtId="164" fontId="11" fillId="3" borderId="11" xfId="0" applyFont="1" applyFill="1" applyBorder="1" applyAlignment="1">
      <alignment/>
    </xf>
    <xf numFmtId="164" fontId="0" fillId="3" borderId="12" xfId="0" applyFill="1" applyBorder="1" applyAlignment="1">
      <alignment/>
    </xf>
    <xf numFmtId="164" fontId="7" fillId="0" borderId="21" xfId="0" applyFont="1" applyBorder="1" applyAlignment="1">
      <alignment/>
    </xf>
    <xf numFmtId="164" fontId="0" fillId="4" borderId="22" xfId="0" applyFill="1" applyBorder="1" applyAlignment="1">
      <alignment horizontal="right"/>
    </xf>
    <xf numFmtId="164" fontId="7" fillId="0" borderId="23" xfId="0" applyFont="1" applyBorder="1" applyAlignment="1">
      <alignment horizontal="left"/>
    </xf>
    <xf numFmtId="166" fontId="0" fillId="0" borderId="24" xfId="0" applyNumberFormat="1" applyBorder="1" applyAlignment="1">
      <alignment horizontal="right"/>
    </xf>
    <xf numFmtId="164" fontId="0" fillId="3" borderId="1" xfId="0" applyFont="1" applyFill="1" applyBorder="1" applyAlignment="1">
      <alignment/>
    </xf>
    <xf numFmtId="164" fontId="7" fillId="0" borderId="25" xfId="0" applyFont="1" applyBorder="1" applyAlignment="1">
      <alignment/>
    </xf>
    <xf numFmtId="164" fontId="7" fillId="0" borderId="26" xfId="0" applyFont="1" applyBorder="1" applyAlignment="1">
      <alignment/>
    </xf>
    <xf numFmtId="164" fontId="7" fillId="0" borderId="14" xfId="0" applyFont="1" applyBorder="1" applyAlignment="1">
      <alignment horizontal="center"/>
    </xf>
    <xf numFmtId="164" fontId="10" fillId="9" borderId="27" xfId="0" applyFont="1" applyFill="1" applyBorder="1" applyAlignment="1">
      <alignment horizontal="center"/>
    </xf>
    <xf numFmtId="167" fontId="0" fillId="2" borderId="0" xfId="0" applyNumberFormat="1" applyFill="1" applyAlignment="1">
      <alignment/>
    </xf>
    <xf numFmtId="164" fontId="10" fillId="9" borderId="27" xfId="0" applyFont="1" applyFill="1" applyBorder="1" applyAlignment="1">
      <alignment/>
    </xf>
    <xf numFmtId="164" fontId="0" fillId="2" borderId="0" xfId="0" applyNumberFormat="1" applyFill="1" applyAlignment="1">
      <alignment/>
    </xf>
    <xf numFmtId="164" fontId="10" fillId="10" borderId="27" xfId="0" applyFont="1" applyFill="1" applyBorder="1" applyAlignment="1">
      <alignment horizontal="center"/>
    </xf>
    <xf numFmtId="164" fontId="10" fillId="10" borderId="27" xfId="0" applyFont="1" applyFill="1" applyBorder="1" applyAlignment="1">
      <alignment/>
    </xf>
    <xf numFmtId="164" fontId="10" fillId="7" borderId="27" xfId="0" applyFont="1" applyFill="1" applyBorder="1" applyAlignment="1">
      <alignment horizontal="center"/>
    </xf>
    <xf numFmtId="164" fontId="0" fillId="7" borderId="28" xfId="0" applyFill="1" applyBorder="1" applyAlignment="1">
      <alignment/>
    </xf>
    <xf numFmtId="164" fontId="0" fillId="0" borderId="29" xfId="0" applyBorder="1" applyAlignment="1">
      <alignment/>
    </xf>
    <xf numFmtId="167" fontId="0" fillId="0" borderId="14" xfId="0" applyNumberFormat="1" applyBorder="1" applyAlignment="1">
      <alignment horizontal="center"/>
    </xf>
    <xf numFmtId="164" fontId="7" fillId="0" borderId="30" xfId="0" applyFont="1" applyFill="1" applyBorder="1" applyAlignment="1">
      <alignment/>
    </xf>
    <xf numFmtId="164" fontId="10" fillId="8" borderId="16" xfId="0" applyFont="1" applyFill="1" applyBorder="1" applyAlignment="1">
      <alignment horizontal="center"/>
    </xf>
    <xf numFmtId="167" fontId="0" fillId="0" borderId="31" xfId="0" applyNumberFormat="1" applyFill="1" applyBorder="1" applyAlignment="1">
      <alignment horizontal="center"/>
    </xf>
    <xf numFmtId="167" fontId="0" fillId="0" borderId="13" xfId="0" applyNumberFormat="1" applyFill="1" applyBorder="1" applyAlignment="1">
      <alignment horizontal="center"/>
    </xf>
    <xf numFmtId="164" fontId="0" fillId="2" borderId="7" xfId="0" applyFill="1" applyBorder="1" applyAlignment="1">
      <alignment/>
    </xf>
    <xf numFmtId="164" fontId="0" fillId="2" borderId="5" xfId="0" applyFill="1" applyBorder="1" applyAlignment="1">
      <alignment/>
    </xf>
    <xf numFmtId="164" fontId="12" fillId="0" borderId="30" xfId="0" applyFont="1" applyBorder="1" applyAlignment="1">
      <alignment horizontal="center"/>
    </xf>
    <xf numFmtId="164" fontId="0" fillId="4" borderId="13" xfId="0" applyFill="1" applyBorder="1" applyAlignment="1">
      <alignment horizontal="right"/>
    </xf>
    <xf numFmtId="164" fontId="7" fillId="0" borderId="30" xfId="0" applyFont="1" applyBorder="1" applyAlignment="1">
      <alignment horizontal="left"/>
    </xf>
    <xf numFmtId="166" fontId="0" fillId="0" borderId="32" xfId="0" applyNumberFormat="1" applyBorder="1" applyAlignment="1">
      <alignment horizontal="right"/>
    </xf>
    <xf numFmtId="167" fontId="0" fillId="0" borderId="14" xfId="0" applyNumberFormat="1" applyBorder="1" applyAlignment="1">
      <alignment horizontal="right"/>
    </xf>
    <xf numFmtId="164" fontId="7" fillId="0" borderId="18" xfId="0" applyFont="1" applyBorder="1" applyAlignment="1">
      <alignment wrapText="1"/>
    </xf>
    <xf numFmtId="164" fontId="0" fillId="2" borderId="0" xfId="0" applyFill="1" applyBorder="1" applyAlignment="1">
      <alignment wrapText="1"/>
    </xf>
    <xf numFmtId="167" fontId="0" fillId="2" borderId="0" xfId="0" applyNumberFormat="1" applyFill="1" applyBorder="1" applyAlignment="1">
      <alignment horizontal="right"/>
    </xf>
    <xf numFmtId="164" fontId="7" fillId="0" borderId="17" xfId="0" applyFont="1" applyFill="1" applyBorder="1" applyAlignment="1">
      <alignment wrapText="1"/>
    </xf>
    <xf numFmtId="167" fontId="0" fillId="0" borderId="14" xfId="0" applyNumberFormat="1" applyFill="1" applyBorder="1" applyAlignment="1">
      <alignment horizontal="right" vertical="center"/>
    </xf>
    <xf numFmtId="164" fontId="7" fillId="0" borderId="33" xfId="0" applyFont="1" applyBorder="1" applyAlignment="1">
      <alignment horizontal="center" wrapText="1"/>
    </xf>
    <xf numFmtId="164" fontId="0" fillId="0" borderId="34" xfId="0" applyFont="1" applyBorder="1" applyAlignment="1">
      <alignment horizontal="center"/>
    </xf>
    <xf numFmtId="164" fontId="0" fillId="0" borderId="35" xfId="0" applyFont="1" applyBorder="1" applyAlignment="1">
      <alignment horizontal="center"/>
    </xf>
    <xf numFmtId="164" fontId="10" fillId="9" borderId="14" xfId="0" applyFont="1" applyFill="1" applyBorder="1" applyAlignment="1">
      <alignment horizontal="center"/>
    </xf>
    <xf numFmtId="164" fontId="0" fillId="0" borderId="30" xfId="0" applyFont="1" applyBorder="1" applyAlignment="1">
      <alignment horizontal="center"/>
    </xf>
    <xf numFmtId="164" fontId="10" fillId="10" borderId="14" xfId="0" applyFont="1" applyFill="1" applyBorder="1" applyAlignment="1">
      <alignment horizontal="center"/>
    </xf>
    <xf numFmtId="164" fontId="10" fillId="8" borderId="28" xfId="0" applyFont="1" applyFill="1" applyBorder="1" applyAlignment="1">
      <alignment horizontal="center"/>
    </xf>
    <xf numFmtId="167" fontId="0" fillId="0" borderId="14" xfId="0" applyNumberFormat="1" applyBorder="1" applyAlignment="1">
      <alignment horizontal="right" vertical="center"/>
    </xf>
    <xf numFmtId="164" fontId="0" fillId="0" borderId="1" xfId="0" applyFont="1" applyFill="1" applyBorder="1" applyAlignment="1">
      <alignment horizontal="left"/>
    </xf>
    <xf numFmtId="164" fontId="0" fillId="0" borderId="4" xfId="0" applyFont="1" applyFill="1" applyBorder="1" applyAlignment="1">
      <alignment/>
    </xf>
    <xf numFmtId="164" fontId="0" fillId="0" borderId="6" xfId="0" applyFont="1" applyFill="1" applyBorder="1" applyAlignment="1">
      <alignment/>
    </xf>
    <xf numFmtId="164" fontId="12" fillId="3" borderId="9" xfId="0" applyFont="1" applyFill="1" applyBorder="1" applyAlignment="1">
      <alignment horizontal="center"/>
    </xf>
    <xf numFmtId="166" fontId="0" fillId="0" borderId="13" xfId="0" applyNumberFormat="1" applyBorder="1" applyAlignment="1">
      <alignment horizontal="right"/>
    </xf>
    <xf numFmtId="164" fontId="7" fillId="0" borderId="17" xfId="0" applyFont="1" applyBorder="1" applyAlignment="1">
      <alignment horizontal="center" wrapText="1"/>
    </xf>
    <xf numFmtId="164" fontId="0" fillId="0" borderId="13" xfId="0" applyFont="1" applyBorder="1" applyAlignment="1">
      <alignment/>
    </xf>
    <xf numFmtId="167" fontId="0" fillId="0" borderId="13" xfId="0" applyNumberFormat="1" applyBorder="1" applyAlignment="1">
      <alignment/>
    </xf>
    <xf numFmtId="164" fontId="10" fillId="2" borderId="0" xfId="0" applyFont="1" applyFill="1" applyAlignment="1">
      <alignment horizontal="center"/>
    </xf>
    <xf numFmtId="164" fontId="0" fillId="0" borderId="0" xfId="0" applyFont="1" applyBorder="1" applyAlignment="1">
      <alignment/>
    </xf>
    <xf numFmtId="167" fontId="0" fillId="0" borderId="19" xfId="0" applyNumberFormat="1" applyBorder="1" applyAlignment="1">
      <alignment/>
    </xf>
    <xf numFmtId="164" fontId="10" fillId="9" borderId="0" xfId="0" applyFont="1" applyFill="1" applyAlignment="1">
      <alignment horizontal="center"/>
    </xf>
    <xf numFmtId="164" fontId="7" fillId="2" borderId="0" xfId="0" applyFont="1" applyFill="1" applyBorder="1" applyAlignment="1">
      <alignment horizontal="center"/>
    </xf>
    <xf numFmtId="167" fontId="0" fillId="2" borderId="0" xfId="0" applyNumberFormat="1" applyFill="1" applyBorder="1" applyAlignment="1">
      <alignment/>
    </xf>
    <xf numFmtId="164" fontId="7" fillId="0" borderId="17" xfId="0" applyFont="1" applyBorder="1" applyAlignment="1">
      <alignment horizontal="left"/>
    </xf>
    <xf numFmtId="167" fontId="0" fillId="0" borderId="32" xfId="0" applyNumberFormat="1" applyBorder="1" applyAlignment="1">
      <alignment/>
    </xf>
    <xf numFmtId="164" fontId="10" fillId="9" borderId="0" xfId="0" applyFont="1" applyFill="1" applyBorder="1" applyAlignment="1">
      <alignment horizontal="center"/>
    </xf>
    <xf numFmtId="164" fontId="0" fillId="2" borderId="0" xfId="0" applyFill="1" applyBorder="1" applyAlignment="1">
      <alignment horizontal="center"/>
    </xf>
    <xf numFmtId="164" fontId="7" fillId="0" borderId="20" xfId="0" applyFont="1" applyBorder="1" applyAlignment="1">
      <alignment/>
    </xf>
    <xf numFmtId="164" fontId="10" fillId="10" borderId="0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CF305"/>
      <rgbColor rgb="00FF00FF"/>
      <rgbColor rgb="0000FFFF"/>
      <rgbColor rgb="009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</xdr:row>
      <xdr:rowOff>104775</xdr:rowOff>
    </xdr:from>
    <xdr:to>
      <xdr:col>8</xdr:col>
      <xdr:colOff>447675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304800"/>
          <a:ext cx="148590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c@cppsul.embrapa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8"/>
  <sheetViews>
    <sheetView tabSelected="1" workbookViewId="0" topLeftCell="A7">
      <selection activeCell="O19" sqref="O19"/>
    </sheetView>
  </sheetViews>
  <sheetFormatPr defaultColWidth="9.140625" defaultRowHeight="12.75"/>
  <cols>
    <col min="1" max="11" width="8.8515625" style="1" customWidth="1"/>
    <col min="12" max="12" width="11.57421875" style="1" customWidth="1"/>
    <col min="13" max="13" width="4.421875" style="1" customWidth="1"/>
    <col min="14" max="16384" width="8.8515625" style="1" customWidth="1"/>
  </cols>
  <sheetData>
    <row r="1" spans="1:27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">
      <c r="A2" s="2"/>
      <c r="B2" s="2"/>
      <c r="C2" s="2"/>
      <c r="D2" s="2"/>
      <c r="E2" s="2"/>
      <c r="F2" s="2"/>
      <c r="G2" s="3"/>
      <c r="H2" s="4"/>
      <c r="I2" s="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5">
      <c r="A3" s="2"/>
      <c r="B3" s="2"/>
      <c r="C3" s="2"/>
      <c r="D3" s="2"/>
      <c r="E3" s="2"/>
      <c r="F3" s="2"/>
      <c r="G3" s="6"/>
      <c r="H3" s="7"/>
      <c r="I3" s="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5">
      <c r="A4" s="2"/>
      <c r="B4" s="2"/>
      <c r="C4" s="2"/>
      <c r="D4" s="2"/>
      <c r="E4" s="2"/>
      <c r="F4" s="2"/>
      <c r="G4" s="6"/>
      <c r="H4" s="7"/>
      <c r="I4" s="8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">
      <c r="A5" s="2"/>
      <c r="B5" s="2"/>
      <c r="C5" s="2"/>
      <c r="D5" s="2"/>
      <c r="E5" s="2"/>
      <c r="F5" s="2"/>
      <c r="G5" s="6"/>
      <c r="H5" s="7"/>
      <c r="I5" s="8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5">
      <c r="A6" s="2"/>
      <c r="B6" s="2"/>
      <c r="C6" s="2"/>
      <c r="D6" s="2"/>
      <c r="E6" s="2"/>
      <c r="F6" s="2"/>
      <c r="G6" s="6"/>
      <c r="H6" s="7"/>
      <c r="I6" s="8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5.75">
      <c r="A7" s="2"/>
      <c r="B7" s="2"/>
      <c r="C7" s="2"/>
      <c r="D7" s="2"/>
      <c r="E7" s="2"/>
      <c r="F7" s="2"/>
      <c r="G7" s="9"/>
      <c r="H7" s="10"/>
      <c r="I7" s="1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8.75">
      <c r="A10" s="2"/>
      <c r="B10" s="2"/>
      <c r="C10" s="2"/>
      <c r="D10" s="12" t="s">
        <v>0</v>
      </c>
      <c r="E10" s="12"/>
      <c r="F10" s="12"/>
      <c r="G10" s="12"/>
      <c r="H10" s="12"/>
      <c r="I10" s="12"/>
      <c r="J10" s="12"/>
      <c r="K10" s="12"/>
      <c r="L10" s="1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5">
      <c r="A12" s="2"/>
      <c r="B12" s="2"/>
      <c r="C12" s="2"/>
      <c r="D12" s="13" t="s">
        <v>1</v>
      </c>
      <c r="E12" s="14"/>
      <c r="F12" s="14"/>
      <c r="G12" s="14"/>
      <c r="H12" s="14"/>
      <c r="I12" s="14"/>
      <c r="J12" s="14"/>
      <c r="K12" s="14"/>
      <c r="L12" s="15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5">
      <c r="A13" s="2"/>
      <c r="B13" s="2"/>
      <c r="C13" s="2"/>
      <c r="D13" s="16" t="s">
        <v>2</v>
      </c>
      <c r="E13" s="17"/>
      <c r="F13" s="17"/>
      <c r="G13" s="17"/>
      <c r="H13" s="17"/>
      <c r="I13" s="17"/>
      <c r="J13" s="17"/>
      <c r="K13" s="17"/>
      <c r="L13" s="18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5">
      <c r="A14" s="2"/>
      <c r="B14" s="2"/>
      <c r="C14" s="2"/>
      <c r="D14" s="16" t="s">
        <v>3</v>
      </c>
      <c r="E14" s="17"/>
      <c r="F14" s="17"/>
      <c r="G14" s="17"/>
      <c r="H14" s="17"/>
      <c r="I14" s="17"/>
      <c r="J14" s="17"/>
      <c r="K14" s="17"/>
      <c r="L14" s="18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5">
      <c r="A15" s="2"/>
      <c r="B15" s="2"/>
      <c r="C15" s="2"/>
      <c r="D15" s="19"/>
      <c r="E15" s="19"/>
      <c r="F15" s="19"/>
      <c r="G15" s="19"/>
      <c r="H15" s="19"/>
      <c r="I15" s="19"/>
      <c r="J15" s="19"/>
      <c r="K15" s="19"/>
      <c r="L15" s="19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5">
      <c r="A16" s="2"/>
      <c r="B16" s="2"/>
      <c r="C16" s="2"/>
      <c r="D16" s="6" t="s">
        <v>4</v>
      </c>
      <c r="E16" s="7"/>
      <c r="F16" s="7"/>
      <c r="G16" s="7"/>
      <c r="H16" s="7"/>
      <c r="I16" s="7"/>
      <c r="J16" s="7"/>
      <c r="K16" s="7"/>
      <c r="L16" s="8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5">
      <c r="A17" s="2"/>
      <c r="B17" s="2"/>
      <c r="C17" s="2"/>
      <c r="D17" s="19"/>
      <c r="E17" s="19"/>
      <c r="F17" s="19"/>
      <c r="G17" s="19"/>
      <c r="H17" s="19"/>
      <c r="I17" s="19"/>
      <c r="J17" s="19"/>
      <c r="K17" s="19"/>
      <c r="L17" s="19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5">
      <c r="A18" s="2"/>
      <c r="B18" s="2"/>
      <c r="C18" s="2"/>
      <c r="D18" s="6" t="s">
        <v>5</v>
      </c>
      <c r="E18" s="7"/>
      <c r="F18" s="7"/>
      <c r="G18" s="7"/>
      <c r="H18" s="7"/>
      <c r="I18" s="7"/>
      <c r="J18" s="7"/>
      <c r="K18" s="7"/>
      <c r="L18" s="8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5">
      <c r="A19" s="2"/>
      <c r="B19" s="2"/>
      <c r="C19" s="2"/>
      <c r="D19" s="6" t="s">
        <v>6</v>
      </c>
      <c r="E19" s="7"/>
      <c r="F19" s="7"/>
      <c r="G19" s="7"/>
      <c r="H19" s="7"/>
      <c r="I19" s="7"/>
      <c r="J19" s="7"/>
      <c r="K19" s="7"/>
      <c r="L19" s="8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5">
      <c r="A20" s="2"/>
      <c r="B20" s="2"/>
      <c r="C20" s="2"/>
      <c r="D20" s="6" t="s">
        <v>7</v>
      </c>
      <c r="E20" s="7"/>
      <c r="F20" s="7"/>
      <c r="G20" s="20"/>
      <c r="H20" s="7"/>
      <c r="I20" s="7"/>
      <c r="J20" s="7"/>
      <c r="K20" s="7"/>
      <c r="L20" s="8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5">
      <c r="A21" s="2"/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5">
      <c r="A22" s="2"/>
      <c r="B22" s="2"/>
      <c r="C22" s="2"/>
      <c r="D22" s="6" t="s">
        <v>8</v>
      </c>
      <c r="E22" s="7"/>
      <c r="F22" s="7"/>
      <c r="G22" s="7"/>
      <c r="H22" s="7"/>
      <c r="I22" s="7"/>
      <c r="J22" s="7"/>
      <c r="K22" s="7"/>
      <c r="L22" s="8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5">
      <c r="A23" s="2"/>
      <c r="B23" s="2"/>
      <c r="C23" s="2"/>
      <c r="D23" s="6" t="s">
        <v>9</v>
      </c>
      <c r="E23" s="7"/>
      <c r="F23" s="7"/>
      <c r="G23" s="7"/>
      <c r="H23" s="7"/>
      <c r="I23" s="7"/>
      <c r="J23" s="7"/>
      <c r="K23" s="7"/>
      <c r="L23" s="8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5">
      <c r="A24" s="2"/>
      <c r="B24" s="2"/>
      <c r="C24" s="2"/>
      <c r="D24" s="6" t="s">
        <v>10</v>
      </c>
      <c r="E24" s="7"/>
      <c r="F24" s="7"/>
      <c r="G24" s="7"/>
      <c r="H24" s="7"/>
      <c r="I24" s="7"/>
      <c r="J24" s="7"/>
      <c r="K24" s="7"/>
      <c r="L24" s="8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5">
      <c r="A25" s="2"/>
      <c r="B25" s="2"/>
      <c r="C25" s="2"/>
      <c r="D25" s="6" t="s">
        <v>11</v>
      </c>
      <c r="E25" s="7"/>
      <c r="F25" s="7"/>
      <c r="G25" s="7"/>
      <c r="H25" s="7"/>
      <c r="I25" s="7"/>
      <c r="J25" s="7"/>
      <c r="K25" s="7"/>
      <c r="L25" s="8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5">
      <c r="A26" s="2"/>
      <c r="B26" s="2"/>
      <c r="C26" s="2"/>
      <c r="D26" s="19"/>
      <c r="E26" s="19"/>
      <c r="F26" s="19"/>
      <c r="G26" s="19"/>
      <c r="H26" s="19"/>
      <c r="I26" s="19"/>
      <c r="J26" s="19"/>
      <c r="K26" s="19"/>
      <c r="L26" s="21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5">
      <c r="A27" s="2"/>
      <c r="B27" s="2"/>
      <c r="C27" s="2"/>
      <c r="D27" s="6" t="s">
        <v>12</v>
      </c>
      <c r="E27" s="7"/>
      <c r="F27" s="7"/>
      <c r="G27" s="7"/>
      <c r="H27" s="7"/>
      <c r="I27" s="7"/>
      <c r="J27" s="7"/>
      <c r="K27" s="7"/>
      <c r="L27" s="8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5">
      <c r="A28" s="2"/>
      <c r="B28" s="2"/>
      <c r="C28" s="2"/>
      <c r="D28" s="6" t="s">
        <v>13</v>
      </c>
      <c r="E28" s="7"/>
      <c r="F28" s="7"/>
      <c r="G28" s="7"/>
      <c r="H28" s="7"/>
      <c r="I28" s="7"/>
      <c r="J28" s="7"/>
      <c r="K28" s="7"/>
      <c r="L28" s="8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5.75">
      <c r="A29" s="2"/>
      <c r="B29" s="2"/>
      <c r="C29" s="2"/>
      <c r="D29" s="22" t="s">
        <v>14</v>
      </c>
      <c r="E29" s="23"/>
      <c r="F29" s="23"/>
      <c r="G29" s="23"/>
      <c r="H29" s="23"/>
      <c r="I29" s="23"/>
      <c r="J29" s="23"/>
      <c r="K29" s="23"/>
      <c r="L29" s="24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5.75">
      <c r="A30" s="2"/>
      <c r="B30" s="2"/>
      <c r="C30" s="2"/>
      <c r="D30" s="25"/>
      <c r="E30" s="25"/>
      <c r="F30" s="25"/>
      <c r="G30" s="25"/>
      <c r="H30" s="25"/>
      <c r="I30" s="25"/>
      <c r="J30" s="25"/>
      <c r="K30" s="25"/>
      <c r="L30" s="25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</sheetData>
  <sheetProtection selectLockedCells="1" selectUnlockedCells="1"/>
  <mergeCells count="1">
    <mergeCell ref="D10:L10"/>
  </mergeCells>
  <hyperlinks>
    <hyperlink ref="D29" r:id="rId1" display=" ou ainda pelo e-mail: https://www.embrapa.br/fale-conosco/sac/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6">
      <selection activeCell="D26" sqref="D26"/>
    </sheetView>
  </sheetViews>
  <sheetFormatPr defaultColWidth="9.140625" defaultRowHeight="12.75"/>
  <cols>
    <col min="1" max="2" width="8.8515625" style="0" customWidth="1"/>
    <col min="3" max="3" width="14.421875" style="0" customWidth="1"/>
    <col min="4" max="4" width="20.421875" style="0" customWidth="1"/>
    <col min="5" max="5" width="11.421875" style="0" customWidth="1"/>
    <col min="6" max="6" width="15.421875" style="0" customWidth="1"/>
    <col min="7" max="7" width="28.7109375" style="0" customWidth="1"/>
    <col min="8" max="8" width="11.7109375" style="0" customWidth="1"/>
    <col min="9" max="16384" width="8.8515625" style="0" customWidth="1"/>
  </cols>
  <sheetData>
    <row r="1" spans="1:21" ht="13.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7.25" customHeight="1">
      <c r="A2" s="26"/>
      <c r="B2" s="26"/>
      <c r="C2" s="27" t="s">
        <v>15</v>
      </c>
      <c r="D2" s="28"/>
      <c r="E2" s="28"/>
      <c r="F2" s="29"/>
      <c r="G2" s="30"/>
      <c r="H2" s="31"/>
      <c r="I2" s="31"/>
      <c r="J2" s="32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2.7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2.7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12.75">
      <c r="A6" s="26"/>
      <c r="B6" s="26"/>
      <c r="C6" s="33" t="s">
        <v>16</v>
      </c>
      <c r="D6" s="26"/>
      <c r="E6" s="34" t="s">
        <v>17</v>
      </c>
      <c r="F6" s="26"/>
      <c r="G6" s="33" t="s">
        <v>18</v>
      </c>
      <c r="H6" s="35" t="s">
        <v>17</v>
      </c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2.75">
      <c r="A7" s="26"/>
      <c r="B7" s="26"/>
      <c r="C7" s="26"/>
      <c r="D7" s="36" t="s">
        <v>19</v>
      </c>
      <c r="E7" s="37">
        <v>40303</v>
      </c>
      <c r="F7" s="26"/>
      <c r="G7" s="26"/>
      <c r="H7" s="38">
        <f>E7-60</f>
        <v>40243</v>
      </c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2.75">
      <c r="A8" s="26"/>
      <c r="B8" s="26"/>
      <c r="C8" s="26"/>
      <c r="D8" s="36" t="s">
        <v>20</v>
      </c>
      <c r="E8" s="38">
        <f>E7+42</f>
        <v>40345</v>
      </c>
      <c r="F8" s="26"/>
      <c r="G8" s="26"/>
      <c r="H8" s="38">
        <f>E7-14</f>
        <v>40289</v>
      </c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2.75">
      <c r="A9" s="26"/>
      <c r="B9" s="26"/>
      <c r="C9" s="26"/>
      <c r="D9" s="32"/>
      <c r="E9" s="39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3.5">
      <c r="A10" s="26"/>
      <c r="B10" s="26"/>
      <c r="C10" s="26"/>
      <c r="D10" s="26"/>
      <c r="E10" s="26"/>
      <c r="F10" s="26"/>
      <c r="G10" s="26"/>
      <c r="H10" s="40" t="s">
        <v>17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26.25">
      <c r="A11" s="26"/>
      <c r="B11" s="26"/>
      <c r="C11" s="41" t="s">
        <v>21</v>
      </c>
      <c r="D11" s="42" t="s">
        <v>19</v>
      </c>
      <c r="E11" s="38">
        <f aca="true" t="shared" si="0" ref="E11:E12">E7+147</f>
        <v>40450</v>
      </c>
      <c r="F11" s="26"/>
      <c r="G11" s="43" t="s">
        <v>22</v>
      </c>
      <c r="H11" s="44">
        <f>E7-2</f>
        <v>40301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2.75">
      <c r="A12" s="26"/>
      <c r="B12" s="26"/>
      <c r="C12" s="26"/>
      <c r="D12" s="36" t="s">
        <v>20</v>
      </c>
      <c r="E12" s="38">
        <f t="shared" si="0"/>
        <v>40492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2.7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13.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3.5">
      <c r="A15" s="26"/>
      <c r="B15" s="26"/>
      <c r="C15" s="33" t="s">
        <v>23</v>
      </c>
      <c r="D15" s="45" t="s">
        <v>24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2.75">
      <c r="A16" s="26"/>
      <c r="B16" s="26"/>
      <c r="C16" s="26"/>
      <c r="D16" s="46" t="s">
        <v>25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ht="13.5">
      <c r="A17" s="26"/>
      <c r="B17" s="26"/>
      <c r="C17" s="26"/>
      <c r="D17" s="36" t="s">
        <v>26</v>
      </c>
      <c r="E17" s="38">
        <f aca="true" t="shared" si="1" ref="E17:E18">E11+120</f>
        <v>40570</v>
      </c>
      <c r="F17" s="26"/>
      <c r="G17" s="26"/>
      <c r="H17" s="34" t="s">
        <v>17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ht="25.5">
      <c r="A18" s="26"/>
      <c r="B18" s="26"/>
      <c r="C18" s="26"/>
      <c r="D18" s="36" t="s">
        <v>27</v>
      </c>
      <c r="E18" s="38">
        <f t="shared" si="1"/>
        <v>40612</v>
      </c>
      <c r="F18" s="26"/>
      <c r="G18" s="43" t="s">
        <v>28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ht="12.75">
      <c r="A19" s="26"/>
      <c r="B19" s="26"/>
      <c r="C19" s="26"/>
      <c r="D19" s="26"/>
      <c r="E19" s="47"/>
      <c r="F19" s="26"/>
      <c r="G19" s="48" t="s">
        <v>16</v>
      </c>
      <c r="H19" s="38">
        <f>E7-2</f>
        <v>40301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ht="12.75">
      <c r="A20" s="26"/>
      <c r="B20" s="26"/>
      <c r="C20" s="26"/>
      <c r="D20" s="36" t="s">
        <v>29</v>
      </c>
      <c r="E20" s="26"/>
      <c r="F20" s="26"/>
      <c r="G20" s="36" t="s">
        <v>30</v>
      </c>
      <c r="H20" s="38">
        <f>E7+100</f>
        <v>40403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ht="12.75">
      <c r="A21" s="26"/>
      <c r="B21" s="26"/>
      <c r="C21" s="26"/>
      <c r="D21" s="49" t="s">
        <v>31</v>
      </c>
      <c r="E21" s="26"/>
      <c r="F21" s="26"/>
      <c r="G21" s="36" t="s">
        <v>32</v>
      </c>
      <c r="H21" s="38">
        <f>E7+140</f>
        <v>40443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ht="13.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ht="13.5">
      <c r="A23" s="26"/>
      <c r="B23" s="33" t="s">
        <v>33</v>
      </c>
      <c r="C23" s="33"/>
      <c r="D23" s="50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ht="12.75">
      <c r="A24" s="26"/>
      <c r="B24" s="26"/>
      <c r="C24" s="26"/>
      <c r="D24" s="51" t="s">
        <v>34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ht="12.75">
      <c r="A25" s="26"/>
      <c r="B25" s="26"/>
      <c r="C25" s="26"/>
      <c r="D25" s="52" t="s">
        <v>35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ht="12.75">
      <c r="A26" s="26"/>
      <c r="B26" s="26"/>
      <c r="C26" s="26"/>
      <c r="D26" s="51" t="s">
        <v>36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ht="12.75">
      <c r="A27" s="26"/>
      <c r="B27" s="26"/>
      <c r="C27" s="26"/>
      <c r="D27" s="52" t="s">
        <v>37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ht="12.75">
      <c r="A28" s="26"/>
      <c r="B28" s="26"/>
      <c r="C28" s="26"/>
      <c r="D28" s="53" t="s">
        <v>38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ht="12.75">
      <c r="A29" s="26"/>
      <c r="B29" s="26"/>
      <c r="C29" s="26"/>
      <c r="D29" s="53" t="s">
        <v>39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ht="12.7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ht="12.7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ht="12.7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ht="12.7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ht="12.7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ht="12.7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ht="12.7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ht="12.7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ht="12.7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ht="12.7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ht="12.7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</row>
  </sheetData>
  <sheetProtection selectLockedCells="1" selectUnlockedCells="1"/>
  <mergeCells count="1">
    <mergeCell ref="B23:C23"/>
  </mergeCells>
  <hyperlinks>
    <hyperlink ref="D24" location="MN!A1" display="Monta natural"/>
    <hyperlink ref="D26" location="IACONV!A1" display="Convencional 42 dias"/>
    <hyperlink ref="D28" location="MAP!A1" display="Gestágenos"/>
    <hyperlink ref="D29" location="PG!A1" display="Prostaglandina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72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2" max="2" width="27.421875" style="0" customWidth="1"/>
    <col min="3" max="3" width="8.8515625" style="0" customWidth="1"/>
    <col min="4" max="4" width="10.28125" style="0" customWidth="1"/>
    <col min="5" max="5" width="11.421875" style="0" customWidth="1"/>
    <col min="6" max="6" width="8.8515625" style="0" customWidth="1"/>
    <col min="7" max="10" width="9.140625" style="26" customWidth="1"/>
    <col min="11" max="16384" width="8.8515625" style="0" customWidth="1"/>
  </cols>
  <sheetData>
    <row r="1" spans="1:22" ht="13.5">
      <c r="A1" s="26"/>
      <c r="B1" s="26"/>
      <c r="C1" s="26"/>
      <c r="D1" s="26"/>
      <c r="E1" s="26"/>
      <c r="F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1:22" ht="18.75">
      <c r="A2" s="26"/>
      <c r="B2" s="12" t="s">
        <v>40</v>
      </c>
      <c r="C2" s="12"/>
      <c r="D2" s="26"/>
      <c r="E2" s="26"/>
      <c r="F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ht="13.5">
      <c r="A3" s="26"/>
      <c r="B3" s="26"/>
      <c r="C3" s="26"/>
      <c r="D3" s="26"/>
      <c r="E3" s="26"/>
      <c r="F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 ht="12.75">
      <c r="A4" s="26"/>
      <c r="B4" s="54" t="s">
        <v>41</v>
      </c>
      <c r="C4" s="55">
        <v>1000</v>
      </c>
      <c r="D4" s="26"/>
      <c r="E4" s="26"/>
      <c r="F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</row>
    <row r="5" spans="1:22" ht="13.5">
      <c r="A5" s="26"/>
      <c r="B5" s="56" t="s">
        <v>42</v>
      </c>
      <c r="C5" s="57">
        <f>C4*0.025</f>
        <v>25</v>
      </c>
      <c r="D5" s="26"/>
      <c r="E5" s="26"/>
      <c r="F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 ht="13.5">
      <c r="A6" s="26"/>
      <c r="B6" s="26"/>
      <c r="C6" s="32"/>
      <c r="D6" s="26"/>
      <c r="E6" s="26"/>
      <c r="F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2" ht="13.5">
      <c r="A7" s="26"/>
      <c r="B7" s="58" t="s">
        <v>43</v>
      </c>
      <c r="C7" s="26"/>
      <c r="D7" s="36" t="s">
        <v>26</v>
      </c>
      <c r="E7" s="36" t="s">
        <v>27</v>
      </c>
      <c r="F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</row>
    <row r="8" spans="1:22" ht="12.75">
      <c r="A8" s="26"/>
      <c r="B8" s="26"/>
      <c r="C8" s="59" t="s">
        <v>44</v>
      </c>
      <c r="D8" s="60">
        <f>SCR!E7</f>
        <v>40303</v>
      </c>
      <c r="E8" s="60">
        <f aca="true" t="shared" si="0" ref="E8:E10">D8+14</f>
        <v>40317</v>
      </c>
      <c r="F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1:22" ht="12.75">
      <c r="A9" s="26"/>
      <c r="B9" s="26"/>
      <c r="C9" s="61" t="s">
        <v>45</v>
      </c>
      <c r="D9" s="60">
        <f aca="true" t="shared" si="1" ref="D9:D10">E8</f>
        <v>40317</v>
      </c>
      <c r="E9" s="60">
        <f t="shared" si="0"/>
        <v>40331</v>
      </c>
      <c r="F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</row>
    <row r="10" spans="1:22" ht="12.75">
      <c r="A10" s="26"/>
      <c r="B10" s="26"/>
      <c r="C10" s="62" t="s">
        <v>46</v>
      </c>
      <c r="D10" s="60">
        <f t="shared" si="1"/>
        <v>40331</v>
      </c>
      <c r="E10" s="60">
        <f t="shared" si="0"/>
        <v>40345</v>
      </c>
      <c r="F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spans="1:22" ht="13.5">
      <c r="A11" s="26"/>
      <c r="B11" s="26"/>
      <c r="C11" s="26"/>
      <c r="D11" s="26"/>
      <c r="E11" s="26"/>
      <c r="F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spans="1:22" ht="12.75">
      <c r="A12" s="26"/>
      <c r="B12" s="63" t="s">
        <v>47</v>
      </c>
      <c r="C12" s="26"/>
      <c r="D12" s="26"/>
      <c r="E12" s="26"/>
      <c r="F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 ht="25.5">
      <c r="A13" s="26"/>
      <c r="B13" s="64" t="s">
        <v>48</v>
      </c>
      <c r="C13" s="26"/>
      <c r="D13" s="26"/>
      <c r="E13" s="26"/>
      <c r="F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spans="1:22" ht="12.75">
      <c r="A14" s="26"/>
      <c r="B14" s="65" t="s">
        <v>49</v>
      </c>
      <c r="C14" s="26"/>
      <c r="D14" s="60">
        <f>D10</f>
        <v>40331</v>
      </c>
      <c r="E14" s="26"/>
      <c r="F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1:22" ht="12.75">
      <c r="A15" s="26"/>
      <c r="B15" s="65" t="s">
        <v>50</v>
      </c>
      <c r="C15" s="26"/>
      <c r="D15" s="60">
        <f>D10+7</f>
        <v>40338</v>
      </c>
      <c r="E15" s="26"/>
      <c r="F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6" spans="1:22" ht="13.5">
      <c r="A16" s="26"/>
      <c r="B16" s="66" t="s">
        <v>51</v>
      </c>
      <c r="C16" s="26"/>
      <c r="D16" s="60">
        <f>E10</f>
        <v>40345</v>
      </c>
      <c r="E16" s="26"/>
      <c r="F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</row>
    <row r="17" spans="1:22" ht="12.75">
      <c r="A17" s="26"/>
      <c r="B17" s="26"/>
      <c r="C17" s="67" t="s">
        <v>52</v>
      </c>
      <c r="D17" s="60">
        <f>D16</f>
        <v>40345</v>
      </c>
      <c r="E17" s="60">
        <f>D17+21</f>
        <v>40366</v>
      </c>
      <c r="F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</row>
    <row r="18" spans="1:22" ht="12.75">
      <c r="A18" s="26"/>
      <c r="B18" s="26"/>
      <c r="C18" s="26"/>
      <c r="D18" s="26"/>
      <c r="E18" s="26"/>
      <c r="F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ht="13.5">
      <c r="A19" s="26"/>
      <c r="B19" s="26"/>
      <c r="C19" s="26"/>
      <c r="D19" s="26"/>
      <c r="E19" s="26"/>
      <c r="F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</row>
    <row r="20" spans="1:22" ht="12.75">
      <c r="A20" s="26"/>
      <c r="B20" s="54" t="s">
        <v>53</v>
      </c>
      <c r="C20" s="26"/>
      <c r="D20" s="68">
        <f>E10-D8</f>
        <v>42</v>
      </c>
      <c r="E20" s="26"/>
      <c r="F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</row>
    <row r="21" spans="1:22" ht="13.5">
      <c r="A21" s="26"/>
      <c r="B21" s="56" t="s">
        <v>54</v>
      </c>
      <c r="C21" s="26"/>
      <c r="D21" s="69">
        <v>21</v>
      </c>
      <c r="E21" s="26"/>
      <c r="F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</row>
    <row r="22" spans="1:22" ht="13.5">
      <c r="A22" s="26"/>
      <c r="B22" s="26"/>
      <c r="C22" s="26"/>
      <c r="D22" s="70"/>
      <c r="E22" s="26"/>
      <c r="F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</row>
    <row r="23" spans="1:22" ht="13.5">
      <c r="A23" s="26"/>
      <c r="B23" s="58" t="s">
        <v>55</v>
      </c>
      <c r="C23" s="26"/>
      <c r="D23" s="68">
        <f>SUM(D20:D22)</f>
        <v>63</v>
      </c>
      <c r="E23" s="26"/>
      <c r="F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22" ht="12.75">
      <c r="A24" s="26"/>
      <c r="B24" s="26"/>
      <c r="C24" s="26"/>
      <c r="D24" s="26"/>
      <c r="E24" s="26"/>
      <c r="F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</row>
    <row r="25" spans="1:22" ht="13.5">
      <c r="A25" s="26"/>
      <c r="B25" s="26"/>
      <c r="C25" s="26"/>
      <c r="D25" s="26"/>
      <c r="E25" s="26"/>
      <c r="F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</row>
    <row r="26" spans="1:22" ht="12.75">
      <c r="A26" s="26"/>
      <c r="B26" s="71" t="s">
        <v>56</v>
      </c>
      <c r="C26" s="72"/>
      <c r="D26" s="72"/>
      <c r="E26" s="73"/>
      <c r="F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</row>
    <row r="27" spans="1:22" ht="12.75">
      <c r="A27" s="26"/>
      <c r="B27" s="74" t="s">
        <v>57</v>
      </c>
      <c r="C27" s="75"/>
      <c r="D27" s="75"/>
      <c r="E27" s="76"/>
      <c r="F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</row>
    <row r="28" spans="1:22" ht="13.5">
      <c r="A28" s="26"/>
      <c r="B28" s="77" t="s">
        <v>58</v>
      </c>
      <c r="C28" s="78"/>
      <c r="D28" s="78"/>
      <c r="E28" s="79"/>
      <c r="F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</row>
    <row r="29" spans="1:22" ht="12.75">
      <c r="A29" s="26"/>
      <c r="B29" s="26"/>
      <c r="C29" s="26"/>
      <c r="D29" s="26"/>
      <c r="E29" s="26"/>
      <c r="F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</row>
    <row r="30" spans="1:22" ht="12.75">
      <c r="A30" s="26"/>
      <c r="B30" s="26"/>
      <c r="C30" s="26"/>
      <c r="D30" s="26"/>
      <c r="E30" s="26"/>
      <c r="F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</row>
    <row r="31" spans="1:22" ht="12.75">
      <c r="A31" s="26"/>
      <c r="B31" s="26"/>
      <c r="C31" s="26"/>
      <c r="D31" s="26"/>
      <c r="E31" s="26"/>
      <c r="F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22" ht="12.75">
      <c r="A32" s="26"/>
      <c r="B32" s="26"/>
      <c r="C32" s="26"/>
      <c r="D32" s="26"/>
      <c r="E32" s="26"/>
      <c r="F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</row>
    <row r="33" spans="1:22" ht="12.75">
      <c r="A33" s="26"/>
      <c r="B33" s="26"/>
      <c r="C33" s="26"/>
      <c r="D33" s="26"/>
      <c r="E33" s="26"/>
      <c r="F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1:22" ht="12.75">
      <c r="A34" s="26"/>
      <c r="B34" s="26"/>
      <c r="C34" s="26"/>
      <c r="D34" s="26"/>
      <c r="E34" s="26"/>
      <c r="F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</row>
    <row r="35" spans="1:22" ht="12.75">
      <c r="A35" s="26"/>
      <c r="B35" s="26"/>
      <c r="C35" s="26"/>
      <c r="D35" s="26"/>
      <c r="E35" s="26"/>
      <c r="F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</row>
    <row r="36" spans="1:22" ht="12.75">
      <c r="A36" s="26"/>
      <c r="B36" s="26"/>
      <c r="C36" s="26"/>
      <c r="D36" s="26"/>
      <c r="E36" s="26"/>
      <c r="F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</row>
    <row r="37" spans="1:22" ht="12.75">
      <c r="A37" s="26"/>
      <c r="B37" s="26"/>
      <c r="C37" s="26"/>
      <c r="D37" s="26"/>
      <c r="E37" s="26"/>
      <c r="F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</row>
    <row r="38" spans="1:22" ht="12.75">
      <c r="A38" s="26"/>
      <c r="B38" s="26"/>
      <c r="C38" s="26"/>
      <c r="D38" s="26"/>
      <c r="E38" s="26"/>
      <c r="F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</row>
    <row r="39" spans="1:22" ht="12.75">
      <c r="A39" s="26"/>
      <c r="B39" s="26"/>
      <c r="C39" s="26"/>
      <c r="D39" s="26"/>
      <c r="E39" s="26"/>
      <c r="F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22" ht="12.75">
      <c r="A40" s="26"/>
      <c r="B40" s="26"/>
      <c r="C40" s="26"/>
      <c r="D40" s="26"/>
      <c r="E40" s="26"/>
      <c r="F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</row>
    <row r="41" spans="1:22" ht="12.75">
      <c r="A41" s="26"/>
      <c r="B41" s="26"/>
      <c r="C41" s="26"/>
      <c r="D41" s="26"/>
      <c r="E41" s="26"/>
      <c r="F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</row>
    <row r="42" spans="1:22" ht="12.75">
      <c r="A42" s="26"/>
      <c r="B42" s="26"/>
      <c r="C42" s="26"/>
      <c r="D42" s="26"/>
      <c r="E42" s="26"/>
      <c r="F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</row>
    <row r="43" spans="1:22" ht="12.75">
      <c r="A43" s="26"/>
      <c r="B43" s="26"/>
      <c r="C43" s="26"/>
      <c r="D43" s="26"/>
      <c r="E43" s="26"/>
      <c r="F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</row>
    <row r="44" spans="1:22" ht="12.75">
      <c r="A44" s="26"/>
      <c r="B44" s="26"/>
      <c r="C44" s="26"/>
      <c r="D44" s="26"/>
      <c r="E44" s="26"/>
      <c r="F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</row>
    <row r="45" spans="7:10" ht="12.75">
      <c r="G45" s="80"/>
      <c r="H45" s="80"/>
      <c r="I45" s="80"/>
      <c r="J45" s="80"/>
    </row>
    <row r="46" spans="7:10" ht="12.75">
      <c r="G46" s="80"/>
      <c r="H46" s="80"/>
      <c r="I46" s="80"/>
      <c r="J46" s="80"/>
    </row>
    <row r="47" spans="7:10" ht="12.75">
      <c r="G47" s="80"/>
      <c r="H47" s="80"/>
      <c r="I47" s="80"/>
      <c r="J47" s="80"/>
    </row>
    <row r="48" spans="7:10" ht="12.75">
      <c r="G48" s="80"/>
      <c r="H48" s="80"/>
      <c r="I48" s="80"/>
      <c r="J48" s="80"/>
    </row>
    <row r="49" spans="7:10" ht="12.75">
      <c r="G49" s="80"/>
      <c r="H49" s="80"/>
      <c r="I49" s="80"/>
      <c r="J49" s="80"/>
    </row>
    <row r="50" spans="7:10" ht="12.75">
      <c r="G50" s="80"/>
      <c r="H50" s="80"/>
      <c r="I50" s="80"/>
      <c r="J50" s="80"/>
    </row>
    <row r="51" spans="7:10" ht="12.75">
      <c r="G51" s="80"/>
      <c r="H51" s="80"/>
      <c r="I51" s="80"/>
      <c r="J51" s="80"/>
    </row>
    <row r="52" spans="7:10" ht="12.75">
      <c r="G52" s="80"/>
      <c r="H52" s="80"/>
      <c r="I52" s="80"/>
      <c r="J52" s="80"/>
    </row>
    <row r="53" spans="7:10" ht="12.75">
      <c r="G53" s="80"/>
      <c r="H53" s="80"/>
      <c r="I53" s="80"/>
      <c r="J53" s="80"/>
    </row>
    <row r="54" spans="7:10" ht="12.75">
      <c r="G54" s="80"/>
      <c r="H54" s="80"/>
      <c r="I54" s="80"/>
      <c r="J54" s="80"/>
    </row>
    <row r="55" spans="7:10" ht="12.75">
      <c r="G55" s="80"/>
      <c r="H55" s="80"/>
      <c r="I55" s="80"/>
      <c r="J55" s="80"/>
    </row>
    <row r="56" spans="7:10" ht="12.75">
      <c r="G56" s="80"/>
      <c r="H56" s="80"/>
      <c r="I56" s="80"/>
      <c r="J56" s="80"/>
    </row>
    <row r="57" spans="7:10" ht="12.75">
      <c r="G57" s="80"/>
      <c r="H57" s="80"/>
      <c r="I57" s="80"/>
      <c r="J57" s="80"/>
    </row>
    <row r="58" spans="7:10" ht="12.75">
      <c r="G58" s="80"/>
      <c r="H58" s="80"/>
      <c r="I58" s="80"/>
      <c r="J58" s="80"/>
    </row>
    <row r="59" spans="7:10" ht="12.75">
      <c r="G59" s="80"/>
      <c r="H59" s="80"/>
      <c r="I59" s="80"/>
      <c r="J59" s="80"/>
    </row>
    <row r="60" spans="7:10" ht="12.75">
      <c r="G60" s="80"/>
      <c r="H60" s="80"/>
      <c r="I60" s="80"/>
      <c r="J60" s="80"/>
    </row>
    <row r="61" spans="7:10" ht="12.75">
      <c r="G61" s="80"/>
      <c r="H61" s="80"/>
      <c r="I61" s="80"/>
      <c r="J61" s="80"/>
    </row>
    <row r="62" spans="7:10" ht="12.75">
      <c r="G62" s="80"/>
      <c r="H62" s="80"/>
      <c r="I62" s="80"/>
      <c r="J62" s="80"/>
    </row>
    <row r="63" spans="7:10" ht="12.75">
      <c r="G63" s="80"/>
      <c r="H63" s="80"/>
      <c r="I63" s="80"/>
      <c r="J63" s="80"/>
    </row>
    <row r="64" spans="7:10" ht="12.75">
      <c r="G64" s="80"/>
      <c r="H64" s="80"/>
      <c r="I64" s="80"/>
      <c r="J64" s="80"/>
    </row>
    <row r="65" spans="7:10" ht="12.75">
      <c r="G65" s="80"/>
      <c r="H65" s="80"/>
      <c r="I65" s="80"/>
      <c r="J65" s="80"/>
    </row>
    <row r="66" spans="7:10" ht="12.75">
      <c r="G66" s="80"/>
      <c r="H66" s="80"/>
      <c r="I66" s="80"/>
      <c r="J66" s="80"/>
    </row>
    <row r="67" spans="7:10" ht="12.75">
      <c r="G67" s="80"/>
      <c r="H67" s="80"/>
      <c r="I67" s="80"/>
      <c r="J67" s="80"/>
    </row>
    <row r="68" spans="7:10" ht="12.75">
      <c r="G68" s="80"/>
      <c r="H68" s="80"/>
      <c r="I68" s="80"/>
      <c r="J68" s="80"/>
    </row>
    <row r="69" spans="7:10" ht="12.75">
      <c r="G69" s="80"/>
      <c r="H69" s="80"/>
      <c r="I69" s="80"/>
      <c r="J69" s="80"/>
    </row>
    <row r="70" spans="7:10" ht="12.75">
      <c r="G70" s="80"/>
      <c r="H70" s="80"/>
      <c r="I70" s="80"/>
      <c r="J70" s="80"/>
    </row>
    <row r="71" spans="7:10" ht="12.75">
      <c r="G71" s="80"/>
      <c r="H71" s="80"/>
      <c r="I71" s="80"/>
      <c r="J71" s="80"/>
    </row>
    <row r="72" spans="7:10" ht="12.75">
      <c r="G72" s="80"/>
      <c r="H72" s="80"/>
      <c r="I72" s="80"/>
      <c r="J72" s="80"/>
    </row>
    <row r="73" spans="7:10" ht="12.75">
      <c r="G73" s="80"/>
      <c r="H73" s="80"/>
      <c r="I73" s="80"/>
      <c r="J73" s="80"/>
    </row>
    <row r="74" spans="7:10" ht="12.75">
      <c r="G74" s="80"/>
      <c r="H74" s="80"/>
      <c r="I74" s="80"/>
      <c r="J74" s="80"/>
    </row>
    <row r="75" spans="7:10" ht="12.75">
      <c r="G75" s="80"/>
      <c r="H75" s="80"/>
      <c r="I75" s="80"/>
      <c r="J75" s="80"/>
    </row>
    <row r="76" spans="7:10" ht="12.75">
      <c r="G76" s="80"/>
      <c r="H76" s="80"/>
      <c r="I76" s="80"/>
      <c r="J76" s="80"/>
    </row>
    <row r="77" spans="7:10" ht="12.75">
      <c r="G77" s="80"/>
      <c r="H77" s="80"/>
      <c r="I77" s="80"/>
      <c r="J77" s="80"/>
    </row>
    <row r="78" spans="7:10" ht="12.75">
      <c r="G78" s="80"/>
      <c r="H78" s="80"/>
      <c r="I78" s="80"/>
      <c r="J78" s="80"/>
    </row>
    <row r="79" spans="7:10" ht="12.75">
      <c r="G79" s="80"/>
      <c r="H79" s="80"/>
      <c r="I79" s="80"/>
      <c r="J79" s="80"/>
    </row>
    <row r="80" spans="7:10" ht="12.75">
      <c r="G80" s="80"/>
      <c r="H80" s="80"/>
      <c r="I80" s="80"/>
      <c r="J80" s="80"/>
    </row>
    <row r="81" spans="7:10" ht="12.75">
      <c r="G81" s="80"/>
      <c r="H81" s="80"/>
      <c r="I81" s="80"/>
      <c r="J81" s="80"/>
    </row>
    <row r="82" spans="7:10" ht="12.75">
      <c r="G82" s="80"/>
      <c r="H82" s="80"/>
      <c r="I82" s="80"/>
      <c r="J82" s="80"/>
    </row>
    <row r="83" spans="7:10" ht="12.75">
      <c r="G83" s="80"/>
      <c r="H83" s="80"/>
      <c r="I83" s="80"/>
      <c r="J83" s="80"/>
    </row>
    <row r="84" spans="7:10" ht="12.75">
      <c r="G84" s="80"/>
      <c r="H84" s="80"/>
      <c r="I84" s="80"/>
      <c r="J84" s="80"/>
    </row>
    <row r="85" spans="7:10" ht="12.75">
      <c r="G85" s="80"/>
      <c r="H85" s="80"/>
      <c r="I85" s="80"/>
      <c r="J85" s="80"/>
    </row>
    <row r="86" spans="7:10" ht="12.75">
      <c r="G86" s="80"/>
      <c r="H86" s="80"/>
      <c r="I86" s="80"/>
      <c r="J86" s="80"/>
    </row>
    <row r="87" spans="7:10" ht="12.75">
      <c r="G87" s="80"/>
      <c r="H87" s="80"/>
      <c r="I87" s="80"/>
      <c r="J87" s="80"/>
    </row>
    <row r="88" spans="7:10" ht="12.75">
      <c r="G88" s="80"/>
      <c r="H88" s="80"/>
      <c r="I88" s="80"/>
      <c r="J88" s="80"/>
    </row>
    <row r="89" spans="7:10" ht="12.75">
      <c r="G89" s="80"/>
      <c r="H89" s="80"/>
      <c r="I89" s="80"/>
      <c r="J89" s="80"/>
    </row>
    <row r="90" spans="7:10" ht="12.75">
      <c r="G90" s="80"/>
      <c r="H90" s="80"/>
      <c r="I90" s="80"/>
      <c r="J90" s="80"/>
    </row>
    <row r="91" spans="7:10" ht="12.75">
      <c r="G91" s="80"/>
      <c r="H91" s="80"/>
      <c r="I91" s="80"/>
      <c r="J91" s="80"/>
    </row>
    <row r="92" spans="7:10" ht="12.75">
      <c r="G92" s="80"/>
      <c r="H92" s="80"/>
      <c r="I92" s="80"/>
      <c r="J92" s="80"/>
    </row>
    <row r="93" spans="7:10" ht="12.75">
      <c r="G93" s="80"/>
      <c r="H93" s="80"/>
      <c r="I93" s="80"/>
      <c r="J93" s="80"/>
    </row>
    <row r="94" spans="7:10" ht="12.75">
      <c r="G94" s="80"/>
      <c r="H94" s="80"/>
      <c r="I94" s="80"/>
      <c r="J94" s="80"/>
    </row>
    <row r="95" spans="7:10" ht="12.75">
      <c r="G95" s="80"/>
      <c r="H95" s="80"/>
      <c r="I95" s="80"/>
      <c r="J95" s="80"/>
    </row>
    <row r="96" spans="7:10" ht="12.75">
      <c r="G96" s="80"/>
      <c r="H96" s="80"/>
      <c r="I96" s="80"/>
      <c r="J96" s="80"/>
    </row>
    <row r="97" spans="7:10" ht="12.75">
      <c r="G97" s="80"/>
      <c r="H97" s="80"/>
      <c r="I97" s="80"/>
      <c r="J97" s="80"/>
    </row>
    <row r="98" spans="7:10" ht="12.75">
      <c r="G98" s="80"/>
      <c r="H98" s="80"/>
      <c r="I98" s="80"/>
      <c r="J98" s="80"/>
    </row>
    <row r="99" spans="7:10" ht="12.75">
      <c r="G99" s="80"/>
      <c r="H99" s="80"/>
      <c r="I99" s="80"/>
      <c r="J99" s="80"/>
    </row>
    <row r="100" spans="7:10" ht="12.75">
      <c r="G100" s="80"/>
      <c r="H100" s="80"/>
      <c r="I100" s="80"/>
      <c r="J100" s="80"/>
    </row>
    <row r="101" spans="7:10" ht="12.75">
      <c r="G101" s="80"/>
      <c r="H101" s="80"/>
      <c r="I101" s="80"/>
      <c r="J101" s="80"/>
    </row>
    <row r="102" spans="7:10" ht="12.75">
      <c r="G102" s="80"/>
      <c r="H102" s="80"/>
      <c r="I102" s="80"/>
      <c r="J102" s="80"/>
    </row>
    <row r="103" spans="7:10" ht="12.75">
      <c r="G103" s="80"/>
      <c r="H103" s="80"/>
      <c r="I103" s="80"/>
      <c r="J103" s="80"/>
    </row>
    <row r="104" spans="7:10" ht="12.75">
      <c r="G104" s="80"/>
      <c r="H104" s="80"/>
      <c r="I104" s="80"/>
      <c r="J104" s="80"/>
    </row>
    <row r="105" spans="7:10" ht="12.75">
      <c r="G105" s="80"/>
      <c r="H105" s="80"/>
      <c r="I105" s="80"/>
      <c r="J105" s="80"/>
    </row>
    <row r="106" spans="7:10" ht="12.75">
      <c r="G106" s="80"/>
      <c r="H106" s="80"/>
      <c r="I106" s="80"/>
      <c r="J106" s="80"/>
    </row>
    <row r="107" spans="7:10" ht="12.75">
      <c r="G107" s="80"/>
      <c r="H107" s="80"/>
      <c r="I107" s="80"/>
      <c r="J107" s="80"/>
    </row>
    <row r="108" spans="7:10" ht="12.75">
      <c r="G108" s="80"/>
      <c r="H108" s="80"/>
      <c r="I108" s="80"/>
      <c r="J108" s="80"/>
    </row>
    <row r="109" spans="7:10" ht="12.75">
      <c r="G109" s="80"/>
      <c r="H109" s="80"/>
      <c r="I109" s="80"/>
      <c r="J109" s="80"/>
    </row>
    <row r="110" spans="7:10" ht="12.75">
      <c r="G110" s="80"/>
      <c r="H110" s="80"/>
      <c r="I110" s="80"/>
      <c r="J110" s="80"/>
    </row>
    <row r="111" spans="7:10" ht="12.75">
      <c r="G111" s="80"/>
      <c r="H111" s="80"/>
      <c r="I111" s="80"/>
      <c r="J111" s="80"/>
    </row>
    <row r="112" spans="7:10" ht="12.75">
      <c r="G112" s="80"/>
      <c r="H112" s="80"/>
      <c r="I112" s="80"/>
      <c r="J112" s="80"/>
    </row>
    <row r="113" spans="7:10" ht="12.75">
      <c r="G113" s="80"/>
      <c r="H113" s="80"/>
      <c r="I113" s="80"/>
      <c r="J113" s="80"/>
    </row>
    <row r="114" spans="7:10" ht="12.75">
      <c r="G114" s="80"/>
      <c r="H114" s="80"/>
      <c r="I114" s="80"/>
      <c r="J114" s="80"/>
    </row>
    <row r="115" spans="7:10" ht="12.75">
      <c r="G115" s="80"/>
      <c r="H115" s="80"/>
      <c r="I115" s="80"/>
      <c r="J115" s="80"/>
    </row>
    <row r="116" spans="7:10" ht="12.75">
      <c r="G116" s="80"/>
      <c r="H116" s="80"/>
      <c r="I116" s="80"/>
      <c r="J116" s="80"/>
    </row>
    <row r="117" spans="7:10" ht="12.75">
      <c r="G117" s="80"/>
      <c r="H117" s="80"/>
      <c r="I117" s="80"/>
      <c r="J117" s="80"/>
    </row>
    <row r="118" spans="7:10" ht="12.75">
      <c r="G118" s="80"/>
      <c r="H118" s="80"/>
      <c r="I118" s="80"/>
      <c r="J118" s="80"/>
    </row>
    <row r="119" spans="7:10" ht="12.75">
      <c r="G119" s="80"/>
      <c r="H119" s="80"/>
      <c r="I119" s="80"/>
      <c r="J119" s="80"/>
    </row>
    <row r="120" spans="7:10" ht="12.75">
      <c r="G120" s="80"/>
      <c r="H120" s="80"/>
      <c r="I120" s="80"/>
      <c r="J120" s="80"/>
    </row>
    <row r="121" spans="7:10" ht="12.75">
      <c r="G121" s="80"/>
      <c r="H121" s="80"/>
      <c r="I121" s="80"/>
      <c r="J121" s="80"/>
    </row>
    <row r="122" spans="7:10" ht="12.75">
      <c r="G122" s="80"/>
      <c r="H122" s="80"/>
      <c r="I122" s="80"/>
      <c r="J122" s="80"/>
    </row>
    <row r="123" spans="7:10" ht="12.75">
      <c r="G123" s="80"/>
      <c r="H123" s="80"/>
      <c r="I123" s="80"/>
      <c r="J123" s="80"/>
    </row>
    <row r="124" spans="7:10" ht="12.75">
      <c r="G124" s="80"/>
      <c r="H124" s="80"/>
      <c r="I124" s="80"/>
      <c r="J124" s="80"/>
    </row>
    <row r="125" spans="7:10" ht="12.75">
      <c r="G125" s="80"/>
      <c r="H125" s="80"/>
      <c r="I125" s="80"/>
      <c r="J125" s="80"/>
    </row>
    <row r="126" spans="7:10" ht="12.75">
      <c r="G126" s="80"/>
      <c r="H126" s="80"/>
      <c r="I126" s="80"/>
      <c r="J126" s="80"/>
    </row>
    <row r="127" spans="7:10" ht="12.75">
      <c r="G127" s="80"/>
      <c r="H127" s="80"/>
      <c r="I127" s="80"/>
      <c r="J127" s="80"/>
    </row>
    <row r="128" spans="7:10" ht="12.75">
      <c r="G128" s="80"/>
      <c r="H128" s="80"/>
      <c r="I128" s="80"/>
      <c r="J128" s="80"/>
    </row>
    <row r="129" spans="7:10" ht="12.75">
      <c r="G129" s="80"/>
      <c r="H129" s="80"/>
      <c r="I129" s="80"/>
      <c r="J129" s="80"/>
    </row>
    <row r="130" spans="7:10" ht="12.75">
      <c r="G130" s="80"/>
      <c r="H130" s="80"/>
      <c r="I130" s="80"/>
      <c r="J130" s="80"/>
    </row>
    <row r="131" spans="7:10" ht="12.75">
      <c r="G131" s="80"/>
      <c r="H131" s="80"/>
      <c r="I131" s="80"/>
      <c r="J131" s="80"/>
    </row>
    <row r="132" spans="7:10" ht="12.75">
      <c r="G132" s="80"/>
      <c r="H132" s="80"/>
      <c r="I132" s="80"/>
      <c r="J132" s="80"/>
    </row>
    <row r="133" spans="7:10" ht="12.75">
      <c r="G133" s="80"/>
      <c r="H133" s="80"/>
      <c r="I133" s="80"/>
      <c r="J133" s="80"/>
    </row>
    <row r="134" spans="7:10" ht="12.75">
      <c r="G134" s="80"/>
      <c r="H134" s="80"/>
      <c r="I134" s="80"/>
      <c r="J134" s="80"/>
    </row>
    <row r="135" spans="7:10" ht="12.75">
      <c r="G135" s="80"/>
      <c r="H135" s="80"/>
      <c r="I135" s="80"/>
      <c r="J135" s="80"/>
    </row>
    <row r="136" spans="7:10" ht="12.75">
      <c r="G136" s="80"/>
      <c r="H136" s="80"/>
      <c r="I136" s="80"/>
      <c r="J136" s="80"/>
    </row>
    <row r="137" spans="7:10" ht="12.75">
      <c r="G137" s="80"/>
      <c r="H137" s="80"/>
      <c r="I137" s="80"/>
      <c r="J137" s="80"/>
    </row>
    <row r="138" spans="7:10" ht="12.75">
      <c r="G138" s="80"/>
      <c r="H138" s="80"/>
      <c r="I138" s="80"/>
      <c r="J138" s="80"/>
    </row>
    <row r="139" spans="7:10" ht="12.75">
      <c r="G139" s="80"/>
      <c r="H139" s="80"/>
      <c r="I139" s="80"/>
      <c r="J139" s="80"/>
    </row>
    <row r="140" spans="7:10" ht="12.75">
      <c r="G140" s="80"/>
      <c r="H140" s="80"/>
      <c r="I140" s="80"/>
      <c r="J140" s="80"/>
    </row>
    <row r="141" spans="7:10" ht="12.75">
      <c r="G141" s="80"/>
      <c r="H141" s="80"/>
      <c r="I141" s="80"/>
      <c r="J141" s="80"/>
    </row>
    <row r="142" spans="7:10" ht="12.75">
      <c r="G142" s="80"/>
      <c r="H142" s="80"/>
      <c r="I142" s="80"/>
      <c r="J142" s="80"/>
    </row>
    <row r="143" spans="7:10" ht="12.75">
      <c r="G143" s="80"/>
      <c r="H143" s="80"/>
      <c r="I143" s="80"/>
      <c r="J143" s="80"/>
    </row>
    <row r="144" spans="7:10" ht="12.75">
      <c r="G144" s="80"/>
      <c r="H144" s="80"/>
      <c r="I144" s="80"/>
      <c r="J144" s="80"/>
    </row>
    <row r="145" spans="7:10" ht="12.75">
      <c r="G145" s="80"/>
      <c r="H145" s="80"/>
      <c r="I145" s="80"/>
      <c r="J145" s="80"/>
    </row>
    <row r="146" spans="7:10" ht="12.75">
      <c r="G146" s="80"/>
      <c r="H146" s="80"/>
      <c r="I146" s="80"/>
      <c r="J146" s="80"/>
    </row>
    <row r="147" spans="7:10" ht="12.75">
      <c r="G147" s="80"/>
      <c r="H147" s="80"/>
      <c r="I147" s="80"/>
      <c r="J147" s="80"/>
    </row>
    <row r="148" spans="7:10" ht="12.75">
      <c r="G148" s="80"/>
      <c r="H148" s="80"/>
      <c r="I148" s="80"/>
      <c r="J148" s="80"/>
    </row>
    <row r="149" spans="7:10" ht="12.75">
      <c r="G149" s="80"/>
      <c r="H149" s="80"/>
      <c r="I149" s="80"/>
      <c r="J149" s="80"/>
    </row>
    <row r="150" spans="7:10" ht="12.75">
      <c r="G150" s="80"/>
      <c r="H150" s="80"/>
      <c r="I150" s="80"/>
      <c r="J150" s="80"/>
    </row>
    <row r="151" spans="7:10" ht="12.75">
      <c r="G151" s="80"/>
      <c r="H151" s="80"/>
      <c r="I151" s="80"/>
      <c r="J151" s="80"/>
    </row>
    <row r="152" spans="7:10" ht="12.75">
      <c r="G152" s="80"/>
      <c r="H152" s="80"/>
      <c r="I152" s="80"/>
      <c r="J152" s="80"/>
    </row>
    <row r="153" spans="7:10" ht="12.75">
      <c r="G153" s="80"/>
      <c r="H153" s="80"/>
      <c r="I153" s="80"/>
      <c r="J153" s="80"/>
    </row>
    <row r="154" spans="7:10" ht="12.75">
      <c r="G154" s="80"/>
      <c r="H154" s="80"/>
      <c r="I154" s="80"/>
      <c r="J154" s="80"/>
    </row>
    <row r="155" spans="7:10" ht="12.75">
      <c r="G155" s="80"/>
      <c r="H155" s="80"/>
      <c r="I155" s="80"/>
      <c r="J155" s="80"/>
    </row>
    <row r="156" spans="7:10" ht="12.75">
      <c r="G156" s="80"/>
      <c r="H156" s="80"/>
      <c r="I156" s="80"/>
      <c r="J156" s="80"/>
    </row>
    <row r="157" spans="7:10" ht="12.75">
      <c r="G157" s="80"/>
      <c r="H157" s="80"/>
      <c r="I157" s="80"/>
      <c r="J157" s="80"/>
    </row>
    <row r="158" spans="7:10" ht="12.75">
      <c r="G158" s="80"/>
      <c r="H158" s="80"/>
      <c r="I158" s="80"/>
      <c r="J158" s="80"/>
    </row>
    <row r="159" spans="7:10" ht="12.75">
      <c r="G159" s="80"/>
      <c r="H159" s="80"/>
      <c r="I159" s="80"/>
      <c r="J159" s="80"/>
    </row>
    <row r="160" spans="7:10" ht="12.75">
      <c r="G160" s="80"/>
      <c r="H160" s="80"/>
      <c r="I160" s="80"/>
      <c r="J160" s="80"/>
    </row>
    <row r="161" spans="7:10" ht="12.75">
      <c r="G161" s="80"/>
      <c r="H161" s="80"/>
      <c r="I161" s="80"/>
      <c r="J161" s="80"/>
    </row>
    <row r="162" spans="7:10" ht="12.75">
      <c r="G162" s="80"/>
      <c r="H162" s="80"/>
      <c r="I162" s="80"/>
      <c r="J162" s="80"/>
    </row>
    <row r="163" spans="7:10" ht="12.75">
      <c r="G163" s="80"/>
      <c r="H163" s="80"/>
      <c r="I163" s="80"/>
      <c r="J163" s="80"/>
    </row>
    <row r="164" spans="7:10" ht="12.75">
      <c r="G164" s="80"/>
      <c r="H164" s="80"/>
      <c r="I164" s="80"/>
      <c r="J164" s="80"/>
    </row>
    <row r="165" spans="7:10" ht="12.75">
      <c r="G165" s="80"/>
      <c r="H165" s="80"/>
      <c r="I165" s="80"/>
      <c r="J165" s="80"/>
    </row>
    <row r="166" spans="7:10" ht="12.75">
      <c r="G166" s="80"/>
      <c r="H166" s="80"/>
      <c r="I166" s="80"/>
      <c r="J166" s="80"/>
    </row>
    <row r="167" spans="7:10" ht="12.75">
      <c r="G167" s="80"/>
      <c r="H167" s="80"/>
      <c r="I167" s="80"/>
      <c r="J167" s="80"/>
    </row>
    <row r="168" spans="7:10" ht="12.75">
      <c r="G168" s="80"/>
      <c r="H168" s="80"/>
      <c r="I168" s="80"/>
      <c r="J168" s="80"/>
    </row>
    <row r="169" spans="7:10" ht="12.75">
      <c r="G169" s="80"/>
      <c r="H169" s="80"/>
      <c r="I169" s="80"/>
      <c r="J169" s="80"/>
    </row>
    <row r="170" spans="7:10" ht="12.75">
      <c r="G170" s="80"/>
      <c r="H170" s="80"/>
      <c r="I170" s="80"/>
      <c r="J170" s="80"/>
    </row>
    <row r="171" spans="7:10" ht="12.75">
      <c r="G171" s="80"/>
      <c r="H171" s="80"/>
      <c r="I171" s="80"/>
      <c r="J171" s="80"/>
    </row>
    <row r="172" spans="7:10" ht="12.75">
      <c r="G172" s="80"/>
      <c r="H172" s="80"/>
      <c r="I172" s="80"/>
      <c r="J172" s="80"/>
    </row>
  </sheetData>
  <sheetProtection selectLockedCells="1" selectUnlockedCells="1"/>
  <mergeCells count="1">
    <mergeCell ref="B2:C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1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2" max="2" width="26.7109375" style="0" customWidth="1"/>
    <col min="3" max="3" width="9.7109375" style="0" customWidth="1"/>
    <col min="4" max="4" width="11.7109375" style="0" customWidth="1"/>
    <col min="5" max="5" width="10.7109375" style="0" customWidth="1"/>
    <col min="6" max="6" width="12.421875" style="0" customWidth="1"/>
    <col min="7" max="16384" width="8.8515625" style="0" customWidth="1"/>
  </cols>
  <sheetData>
    <row r="1" spans="1:25" ht="13.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2" spans="1:25" ht="18.75">
      <c r="A2" s="26"/>
      <c r="B2" s="81" t="s">
        <v>59</v>
      </c>
      <c r="C2" s="82"/>
      <c r="D2" s="83"/>
      <c r="E2" s="32"/>
      <c r="F2" s="32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</row>
    <row r="3" spans="1:25" ht="13.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</row>
    <row r="4" spans="1:25" ht="13.5">
      <c r="A4" s="26"/>
      <c r="B4" s="84" t="s">
        <v>41</v>
      </c>
      <c r="C4" s="85">
        <v>500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</row>
    <row r="5" spans="1:25" ht="13.5">
      <c r="A5" s="26"/>
      <c r="B5" s="86" t="s">
        <v>42</v>
      </c>
      <c r="C5" s="87">
        <f>C4*0.05*0.065</f>
        <v>1.625</v>
      </c>
      <c r="D5" s="26"/>
      <c r="E5" s="88" t="s">
        <v>60</v>
      </c>
      <c r="F5" s="72"/>
      <c r="G5" s="72"/>
      <c r="H5" s="72"/>
      <c r="I5" s="72"/>
      <c r="J5" s="73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</row>
    <row r="6" spans="1:25" ht="12.75">
      <c r="A6" s="26"/>
      <c r="B6" s="26"/>
      <c r="C6" s="26"/>
      <c r="D6" s="26"/>
      <c r="E6" s="74" t="s">
        <v>61</v>
      </c>
      <c r="F6" s="75"/>
      <c r="G6" s="75"/>
      <c r="H6" s="75"/>
      <c r="I6" s="75"/>
      <c r="J6" s="7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spans="1:25" ht="12.75">
      <c r="A7" s="26"/>
      <c r="B7" s="26"/>
      <c r="C7" s="26"/>
      <c r="D7" s="26"/>
      <c r="E7" s="74" t="s">
        <v>62</v>
      </c>
      <c r="F7" s="75"/>
      <c r="G7" s="75"/>
      <c r="H7" s="75"/>
      <c r="I7" s="75"/>
      <c r="J7" s="7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spans="1:25" ht="13.5">
      <c r="A8" s="26"/>
      <c r="B8" s="26"/>
      <c r="C8" s="26"/>
      <c r="D8" s="26"/>
      <c r="E8" s="77" t="s">
        <v>63</v>
      </c>
      <c r="F8" s="78"/>
      <c r="G8" s="78"/>
      <c r="H8" s="78"/>
      <c r="I8" s="78"/>
      <c r="J8" s="79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1:25" ht="12.75">
      <c r="A9" s="26"/>
      <c r="B9" s="89" t="s">
        <v>64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5" ht="12.75">
      <c r="A10" s="26"/>
      <c r="B10" s="65" t="s">
        <v>65</v>
      </c>
      <c r="C10" s="26"/>
      <c r="D10" s="90" t="s">
        <v>66</v>
      </c>
      <c r="E10" s="91" t="s">
        <v>67</v>
      </c>
      <c r="F10" s="91" t="s">
        <v>68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spans="1:25" ht="12.75">
      <c r="A11" s="26"/>
      <c r="B11" s="65">
        <v>1</v>
      </c>
      <c r="C11" s="26"/>
      <c r="D11" s="92" t="s">
        <v>44</v>
      </c>
      <c r="E11" s="60">
        <f>SCR!E7</f>
        <v>40303</v>
      </c>
      <c r="F11" s="60">
        <f aca="true" t="shared" si="0" ref="F11:F16">E11+7</f>
        <v>40310</v>
      </c>
      <c r="G11" s="26"/>
      <c r="H11" s="93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</row>
    <row r="12" spans="1:25" ht="12.75">
      <c r="A12" s="26"/>
      <c r="B12" s="65">
        <v>2</v>
      </c>
      <c r="C12" s="26"/>
      <c r="D12" s="94"/>
      <c r="E12" s="60">
        <f aca="true" t="shared" si="1" ref="E12:E16">F11</f>
        <v>40310</v>
      </c>
      <c r="F12" s="60">
        <f t="shared" si="0"/>
        <v>40317</v>
      </c>
      <c r="G12" s="26"/>
      <c r="H12" s="95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</row>
    <row r="13" spans="1:25" ht="12.75">
      <c r="A13" s="26"/>
      <c r="B13" s="65">
        <v>3</v>
      </c>
      <c r="C13" s="26"/>
      <c r="D13" s="96" t="s">
        <v>45</v>
      </c>
      <c r="E13" s="60">
        <f t="shared" si="1"/>
        <v>40317</v>
      </c>
      <c r="F13" s="60">
        <f t="shared" si="0"/>
        <v>40324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</row>
    <row r="14" spans="1:25" ht="12.75">
      <c r="A14" s="26"/>
      <c r="B14" s="65">
        <v>4</v>
      </c>
      <c r="C14" s="26"/>
      <c r="D14" s="97"/>
      <c r="E14" s="60">
        <f t="shared" si="1"/>
        <v>40324</v>
      </c>
      <c r="F14" s="60">
        <f t="shared" si="0"/>
        <v>40331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spans="1:25" ht="12.75">
      <c r="A15" s="26"/>
      <c r="B15" s="65">
        <v>5</v>
      </c>
      <c r="C15" s="26"/>
      <c r="D15" s="98" t="s">
        <v>46</v>
      </c>
      <c r="E15" s="60">
        <f t="shared" si="1"/>
        <v>40331</v>
      </c>
      <c r="F15" s="60">
        <f t="shared" si="0"/>
        <v>40338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</row>
    <row r="16" spans="1:25" ht="12.75">
      <c r="A16" s="26"/>
      <c r="B16" s="65">
        <v>6</v>
      </c>
      <c r="C16" s="26"/>
      <c r="D16" s="99"/>
      <c r="E16" s="60">
        <f t="shared" si="1"/>
        <v>40338</v>
      </c>
      <c r="F16" s="60">
        <f t="shared" si="0"/>
        <v>40345</v>
      </c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</row>
    <row r="17" spans="1:25" ht="12.75">
      <c r="A17" s="26"/>
      <c r="B17" s="100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</row>
    <row r="18" spans="1:25" ht="30.75" customHeight="1">
      <c r="A18" s="26"/>
      <c r="B18" s="64" t="s">
        <v>48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</row>
    <row r="19" spans="1:25" ht="12.75">
      <c r="A19" s="26"/>
      <c r="B19" s="65" t="s">
        <v>69</v>
      </c>
      <c r="C19" s="26"/>
      <c r="D19" s="101">
        <f>E11-15</f>
        <v>40288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</row>
    <row r="20" spans="1:25" ht="12.75">
      <c r="A20" s="26"/>
      <c r="B20" s="65" t="s">
        <v>50</v>
      </c>
      <c r="C20" s="26"/>
      <c r="D20" s="101">
        <f>E11-7</f>
        <v>40296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</row>
    <row r="21" spans="1:25" ht="12.75">
      <c r="A21" s="26"/>
      <c r="B21" s="65" t="s">
        <v>51</v>
      </c>
      <c r="C21" s="26"/>
      <c r="D21" s="101">
        <f>E11</f>
        <v>40303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5" ht="13.5">
      <c r="A22" s="26"/>
      <c r="B22" s="102" t="s">
        <v>47</v>
      </c>
      <c r="C22" s="26"/>
      <c r="D22" s="103" t="s">
        <v>52</v>
      </c>
      <c r="E22" s="104">
        <f>F16</f>
        <v>40345</v>
      </c>
      <c r="F22" s="105">
        <f>F16+21</f>
        <v>40366</v>
      </c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</row>
    <row r="23" spans="1:25" ht="12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5" ht="13.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</row>
    <row r="25" spans="1:25" ht="12.75">
      <c r="A25" s="26"/>
      <c r="B25" s="54" t="s">
        <v>53</v>
      </c>
      <c r="C25" s="26"/>
      <c r="D25" s="68">
        <f>F16-E11</f>
        <v>42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</row>
    <row r="26" spans="1:25" ht="13.5">
      <c r="A26" s="26"/>
      <c r="B26" s="56" t="s">
        <v>54</v>
      </c>
      <c r="C26" s="26"/>
      <c r="D26" s="69">
        <v>21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</row>
    <row r="27" spans="1:25" ht="13.5">
      <c r="A27" s="26"/>
      <c r="B27" s="26"/>
      <c r="C27" s="26"/>
      <c r="D27" s="70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</row>
    <row r="28" spans="1:25" ht="13.5">
      <c r="A28" s="26"/>
      <c r="B28" s="58" t="s">
        <v>55</v>
      </c>
      <c r="C28" s="26"/>
      <c r="D28" s="68">
        <f>SUM(D25:D27)</f>
        <v>63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</row>
    <row r="29" spans="1:25" ht="12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</row>
    <row r="30" spans="1:25" ht="13.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</row>
    <row r="31" spans="2:5" s="26" customFormat="1" ht="12.75">
      <c r="B31" s="71" t="s">
        <v>56</v>
      </c>
      <c r="C31" s="72"/>
      <c r="D31" s="72"/>
      <c r="E31" s="73"/>
    </row>
    <row r="32" spans="2:5" s="26" customFormat="1" ht="12.75">
      <c r="B32" s="74" t="s">
        <v>57</v>
      </c>
      <c r="C32" s="75"/>
      <c r="D32" s="75"/>
      <c r="E32" s="76"/>
    </row>
    <row r="33" spans="2:5" s="26" customFormat="1" ht="13.5">
      <c r="B33" s="77" t="s">
        <v>58</v>
      </c>
      <c r="C33" s="78"/>
      <c r="D33" s="78"/>
      <c r="E33" s="79"/>
    </row>
    <row r="34" s="26" customFormat="1" ht="12.75"/>
    <row r="35" s="26" customFormat="1" ht="12.75"/>
    <row r="36" s="26" customFormat="1" ht="12.75"/>
    <row r="37" s="26" customFormat="1" ht="12.75"/>
    <row r="38" s="26" customFormat="1" ht="12.75"/>
    <row r="39" s="26" customFormat="1" ht="12.75"/>
    <row r="40" s="26" customFormat="1" ht="12.75"/>
    <row r="41" spans="1:18" ht="12.7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58"/>
  <sheetViews>
    <sheetView workbookViewId="0" topLeftCell="A1">
      <selection activeCell="G10" sqref="G10"/>
    </sheetView>
  </sheetViews>
  <sheetFormatPr defaultColWidth="9.140625" defaultRowHeight="12.75"/>
  <cols>
    <col min="1" max="1" width="8.8515625" style="0" customWidth="1"/>
    <col min="2" max="2" width="25.8515625" style="0" customWidth="1"/>
    <col min="3" max="3" width="8.8515625" style="0" customWidth="1"/>
    <col min="4" max="4" width="10.421875" style="0" customWidth="1"/>
    <col min="5" max="5" width="8.8515625" style="0" customWidth="1"/>
    <col min="6" max="6" width="14.8515625" style="0" customWidth="1"/>
    <col min="7" max="7" width="20.140625" style="0" customWidth="1"/>
    <col min="8" max="8" width="8.8515625" style="0" customWidth="1"/>
    <col min="9" max="10" width="9.140625" style="26" customWidth="1"/>
    <col min="11" max="16384" width="8.8515625" style="0" customWidth="1"/>
  </cols>
  <sheetData>
    <row r="1" spans="1:20" ht="13.5">
      <c r="A1" s="26"/>
      <c r="B1" s="106"/>
      <c r="C1" s="106"/>
      <c r="D1" s="106"/>
      <c r="E1" s="106"/>
      <c r="F1" s="106"/>
      <c r="G1" s="26"/>
      <c r="H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ht="18.75">
      <c r="A2" s="107"/>
      <c r="B2" s="12" t="s">
        <v>70</v>
      </c>
      <c r="C2" s="12"/>
      <c r="D2" s="12"/>
      <c r="E2" s="12"/>
      <c r="F2" s="12"/>
      <c r="G2" s="26"/>
      <c r="H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20" ht="15.75">
      <c r="A3" s="26"/>
      <c r="B3" s="26"/>
      <c r="C3" s="26"/>
      <c r="D3" s="107"/>
      <c r="E3" s="108" t="s">
        <v>71</v>
      </c>
      <c r="F3" s="108"/>
      <c r="G3" s="26"/>
      <c r="H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ht="13.5">
      <c r="A4" s="26"/>
      <c r="B4" s="26"/>
      <c r="C4" s="26"/>
      <c r="D4" s="26"/>
      <c r="E4" s="26"/>
      <c r="F4" s="26"/>
      <c r="G4" s="26"/>
      <c r="H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0" ht="12.75">
      <c r="A5" s="26"/>
      <c r="B5" s="54" t="s">
        <v>41</v>
      </c>
      <c r="C5" s="109">
        <v>341</v>
      </c>
      <c r="D5" s="26"/>
      <c r="E5" s="26"/>
      <c r="F5" s="26"/>
      <c r="G5" s="26"/>
      <c r="H5" s="26"/>
      <c r="K5" s="26"/>
      <c r="L5" s="26"/>
      <c r="M5" s="26"/>
      <c r="N5" s="26"/>
      <c r="O5" s="26"/>
      <c r="P5" s="26"/>
      <c r="Q5" s="26"/>
      <c r="R5" s="26"/>
      <c r="S5" s="26"/>
      <c r="T5" s="26"/>
    </row>
    <row r="6" spans="1:20" ht="13.5">
      <c r="A6" s="26"/>
      <c r="B6" s="110" t="s">
        <v>42</v>
      </c>
      <c r="C6" s="111">
        <f>C5*0.05*0.065</f>
        <v>1.1082500000000002</v>
      </c>
      <c r="D6" s="26"/>
      <c r="E6" s="26"/>
      <c r="F6" s="26"/>
      <c r="G6" s="26"/>
      <c r="H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20" ht="13.5">
      <c r="A7" s="26"/>
      <c r="B7" s="26"/>
      <c r="C7" s="26"/>
      <c r="D7" s="49" t="s">
        <v>17</v>
      </c>
      <c r="E7" s="26"/>
      <c r="F7" s="26"/>
      <c r="G7" s="26"/>
      <c r="H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1:20" ht="12.75">
      <c r="A8" s="26"/>
      <c r="B8" s="54" t="s">
        <v>19</v>
      </c>
      <c r="C8" s="26"/>
      <c r="D8" s="112">
        <f>SCR!E7</f>
        <v>40303</v>
      </c>
      <c r="E8" s="26"/>
      <c r="F8" s="26"/>
      <c r="G8" s="26"/>
      <c r="H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1:20" ht="26.25">
      <c r="A9" s="26"/>
      <c r="B9" s="113" t="s">
        <v>72</v>
      </c>
      <c r="C9" s="26"/>
      <c r="D9" s="112">
        <f>D8-14</f>
        <v>40289</v>
      </c>
      <c r="E9" s="26"/>
      <c r="F9" s="26"/>
      <c r="G9" s="26"/>
      <c r="H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ht="13.5">
      <c r="A10" s="26"/>
      <c r="B10" s="114"/>
      <c r="C10" s="26"/>
      <c r="D10" s="115"/>
      <c r="E10" s="26"/>
      <c r="F10" s="26"/>
      <c r="G10" s="26"/>
      <c r="H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1:20" ht="25.5">
      <c r="A11" s="26"/>
      <c r="B11" s="116" t="s">
        <v>73</v>
      </c>
      <c r="C11" s="26"/>
      <c r="D11" s="117">
        <f>D8</f>
        <v>40303</v>
      </c>
      <c r="E11" s="26"/>
      <c r="F11" s="26"/>
      <c r="G11" s="26"/>
      <c r="H11" s="26"/>
      <c r="K11" s="26"/>
      <c r="L11" s="26"/>
      <c r="M11" s="26"/>
      <c r="N11" s="26"/>
      <c r="O11" s="26"/>
      <c r="P11" s="26"/>
      <c r="Q11" s="26"/>
      <c r="R11" s="26"/>
      <c r="S11" s="26"/>
      <c r="T11" s="26"/>
    </row>
    <row r="12" spans="1:20" ht="25.5">
      <c r="A12" s="26"/>
      <c r="B12" s="118" t="s">
        <v>48</v>
      </c>
      <c r="C12" s="26"/>
      <c r="D12" s="70"/>
      <c r="E12" s="26"/>
      <c r="F12" s="26"/>
      <c r="G12" s="26"/>
      <c r="H12" s="26"/>
      <c r="K12" s="26"/>
      <c r="L12" s="26"/>
      <c r="M12" s="26"/>
      <c r="N12" s="26"/>
      <c r="O12" s="26"/>
      <c r="P12" s="26"/>
      <c r="Q12" s="26"/>
      <c r="R12" s="26"/>
      <c r="S12" s="26"/>
      <c r="T12" s="26"/>
    </row>
    <row r="13" spans="1:20" ht="12.75">
      <c r="A13" s="26"/>
      <c r="B13" s="119" t="s">
        <v>69</v>
      </c>
      <c r="C13" s="26"/>
      <c r="D13" s="112">
        <f>D9</f>
        <v>40289</v>
      </c>
      <c r="E13" s="26"/>
      <c r="F13" s="40" t="s">
        <v>74</v>
      </c>
      <c r="G13" s="91" t="s">
        <v>75</v>
      </c>
      <c r="H13" s="26"/>
      <c r="K13" s="26"/>
      <c r="L13" s="26"/>
      <c r="M13" s="26"/>
      <c r="N13" s="26"/>
      <c r="O13" s="26"/>
      <c r="P13" s="26"/>
      <c r="Q13" s="26"/>
      <c r="R13" s="26"/>
      <c r="S13" s="26"/>
      <c r="T13" s="26"/>
    </row>
    <row r="14" spans="1:20" ht="12.75">
      <c r="A14" s="26"/>
      <c r="B14" s="120" t="s">
        <v>50</v>
      </c>
      <c r="C14" s="26"/>
      <c r="D14" s="112">
        <f>D8-7</f>
        <v>40296</v>
      </c>
      <c r="E14" s="26"/>
      <c r="F14" s="121" t="s">
        <v>44</v>
      </c>
      <c r="G14" s="49" t="s">
        <v>76</v>
      </c>
      <c r="H14" s="26"/>
      <c r="K14" s="26"/>
      <c r="L14" s="26"/>
      <c r="M14" s="26"/>
      <c r="N14" s="26"/>
      <c r="O14" s="26"/>
      <c r="P14" s="26"/>
      <c r="Q14" s="26"/>
      <c r="R14" s="26"/>
      <c r="S14" s="26"/>
      <c r="T14" s="26"/>
    </row>
    <row r="15" spans="1:20" ht="13.5">
      <c r="A15" s="26"/>
      <c r="B15" s="122" t="s">
        <v>51</v>
      </c>
      <c r="C15" s="26"/>
      <c r="D15" s="112">
        <f>D8</f>
        <v>40303</v>
      </c>
      <c r="E15" s="26"/>
      <c r="F15" s="123" t="s">
        <v>45</v>
      </c>
      <c r="G15" s="49" t="s">
        <v>77</v>
      </c>
      <c r="H15" s="26"/>
      <c r="K15" s="26"/>
      <c r="L15" s="26"/>
      <c r="M15" s="26"/>
      <c r="N15" s="26"/>
      <c r="O15" s="26"/>
      <c r="P15" s="26"/>
      <c r="Q15" s="26"/>
      <c r="R15" s="26"/>
      <c r="S15" s="26"/>
      <c r="T15" s="26"/>
    </row>
    <row r="16" spans="1:20" ht="13.5">
      <c r="A16" s="26"/>
      <c r="B16" s="26"/>
      <c r="C16" s="26"/>
      <c r="D16" s="70"/>
      <c r="E16" s="26"/>
      <c r="F16" s="124" t="s">
        <v>52</v>
      </c>
      <c r="G16" s="49" t="s">
        <v>54</v>
      </c>
      <c r="H16" s="26"/>
      <c r="K16" s="26"/>
      <c r="L16" s="26"/>
      <c r="M16" s="26"/>
      <c r="N16" s="26"/>
      <c r="O16" s="26"/>
      <c r="P16" s="26"/>
      <c r="Q16" s="26"/>
      <c r="R16" s="26"/>
      <c r="S16" s="26"/>
      <c r="T16" s="26"/>
    </row>
    <row r="17" spans="1:20" ht="17.25" customHeight="1">
      <c r="A17" s="26"/>
      <c r="B17" s="54" t="s">
        <v>78</v>
      </c>
      <c r="C17" s="26"/>
      <c r="D17" s="112">
        <f>D15+5</f>
        <v>40308</v>
      </c>
      <c r="E17" s="26"/>
      <c r="F17" s="26"/>
      <c r="G17" s="26"/>
      <c r="H17" s="26"/>
      <c r="K17" s="26"/>
      <c r="L17" s="26"/>
      <c r="M17" s="26"/>
      <c r="N17" s="26"/>
      <c r="O17" s="26"/>
      <c r="P17" s="26"/>
      <c r="Q17" s="26"/>
      <c r="R17" s="26"/>
      <c r="S17" s="26"/>
      <c r="T17" s="26"/>
    </row>
    <row r="18" spans="1:20" ht="38.25" customHeight="1">
      <c r="A18" s="26"/>
      <c r="B18" s="113" t="s">
        <v>79</v>
      </c>
      <c r="C18" s="26"/>
      <c r="D18" s="125">
        <f>D17+3</f>
        <v>40311</v>
      </c>
      <c r="E18" s="26"/>
      <c r="F18" s="26"/>
      <c r="G18" s="26"/>
      <c r="H18" s="26"/>
      <c r="K18" s="26"/>
      <c r="L18" s="26"/>
      <c r="M18" s="26"/>
      <c r="N18" s="26"/>
      <c r="O18" s="26"/>
      <c r="P18" s="26"/>
      <c r="Q18" s="26"/>
      <c r="R18" s="26"/>
      <c r="S18" s="26"/>
      <c r="T18" s="26"/>
    </row>
    <row r="19" spans="1:20" ht="13.5">
      <c r="A19" s="26"/>
      <c r="B19" s="32"/>
      <c r="C19" s="26"/>
      <c r="D19" s="70"/>
      <c r="E19" s="26"/>
      <c r="F19" s="26"/>
      <c r="G19" s="26"/>
      <c r="H19" s="26"/>
      <c r="K19" s="26"/>
      <c r="L19" s="26"/>
      <c r="M19" s="26"/>
      <c r="N19" s="26"/>
      <c r="O19" s="26"/>
      <c r="P19" s="26"/>
      <c r="Q19" s="26"/>
      <c r="R19" s="26"/>
      <c r="S19" s="26"/>
      <c r="T19" s="26"/>
    </row>
    <row r="20" spans="1:20" ht="13.5">
      <c r="A20" s="26"/>
      <c r="B20" s="58" t="s">
        <v>80</v>
      </c>
      <c r="C20" s="26"/>
      <c r="D20" s="112">
        <f>D18+17</f>
        <v>40328</v>
      </c>
      <c r="E20" s="26"/>
      <c r="F20" s="26"/>
      <c r="G20" s="26"/>
      <c r="H20" s="32"/>
      <c r="I20" s="32"/>
      <c r="J20" s="32"/>
      <c r="K20" s="32"/>
      <c r="L20" s="26"/>
      <c r="M20" s="26"/>
      <c r="N20" s="26"/>
      <c r="O20" s="26"/>
      <c r="P20" s="26"/>
      <c r="Q20" s="26"/>
      <c r="R20" s="26"/>
      <c r="S20" s="26"/>
      <c r="T20" s="26"/>
    </row>
    <row r="21" spans="1:20" ht="13.5">
      <c r="A21" s="26"/>
      <c r="B21" s="26"/>
      <c r="C21" s="26"/>
      <c r="D21" s="70"/>
      <c r="E21" s="26"/>
      <c r="F21" s="26"/>
      <c r="G21" s="26"/>
      <c r="H21" s="32"/>
      <c r="I21" s="32"/>
      <c r="J21" s="32"/>
      <c r="K21" s="32"/>
      <c r="L21" s="26"/>
      <c r="M21" s="26"/>
      <c r="N21" s="26"/>
      <c r="O21" s="26"/>
      <c r="P21" s="26"/>
      <c r="Q21" s="26"/>
      <c r="R21" s="26"/>
      <c r="S21" s="26"/>
      <c r="T21" s="26"/>
    </row>
    <row r="22" spans="1:20" ht="12.75">
      <c r="A22" s="26"/>
      <c r="B22" s="54" t="s">
        <v>53</v>
      </c>
      <c r="C22" s="26"/>
      <c r="D22" s="68">
        <f>D20-D8</f>
        <v>25</v>
      </c>
      <c r="E22" s="26"/>
      <c r="F22" s="26"/>
      <c r="G22" s="26"/>
      <c r="H22" s="32"/>
      <c r="I22" s="32"/>
      <c r="J22" s="32"/>
      <c r="K22" s="32"/>
      <c r="L22" s="26"/>
      <c r="M22" s="26"/>
      <c r="N22" s="26"/>
      <c r="O22" s="26"/>
      <c r="P22" s="26"/>
      <c r="Q22" s="26"/>
      <c r="R22" s="26"/>
      <c r="S22" s="26"/>
      <c r="T22" s="26"/>
    </row>
    <row r="23" spans="1:20" ht="13.5">
      <c r="A23" s="26"/>
      <c r="B23" s="56" t="s">
        <v>54</v>
      </c>
      <c r="C23" s="26"/>
      <c r="D23" s="69">
        <v>21</v>
      </c>
      <c r="E23" s="26"/>
      <c r="F23" s="26"/>
      <c r="G23" s="26"/>
      <c r="H23" s="26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1:20" ht="13.5">
      <c r="A24" s="26"/>
      <c r="B24" s="26"/>
      <c r="C24" s="26"/>
      <c r="D24" s="70"/>
      <c r="E24" s="26"/>
      <c r="F24" s="26"/>
      <c r="G24" s="26"/>
      <c r="H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13.5">
      <c r="A25" s="26"/>
      <c r="B25" s="58" t="s">
        <v>55</v>
      </c>
      <c r="C25" s="26"/>
      <c r="D25" s="68">
        <f>SUM(D22:D24)</f>
        <v>46</v>
      </c>
      <c r="E25" s="26"/>
      <c r="F25" s="26"/>
      <c r="G25" s="26"/>
      <c r="H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12.75">
      <c r="A26" s="26"/>
      <c r="B26" s="26"/>
      <c r="C26" s="26"/>
      <c r="D26" s="26"/>
      <c r="E26" s="26"/>
      <c r="F26" s="26"/>
      <c r="G26" s="26"/>
      <c r="H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ht="13.5">
      <c r="A27" s="26"/>
      <c r="B27" s="26"/>
      <c r="C27" s="26"/>
      <c r="D27" s="26"/>
      <c r="E27" s="26"/>
      <c r="F27" s="26"/>
      <c r="G27" s="26"/>
      <c r="H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2.75">
      <c r="A28" s="26"/>
      <c r="B28" s="126" t="s">
        <v>56</v>
      </c>
      <c r="C28" s="80"/>
      <c r="D28" s="80"/>
      <c r="E28" s="80"/>
      <c r="F28" s="26"/>
      <c r="G28" s="26"/>
      <c r="H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0" ht="12.75">
      <c r="A29" s="26"/>
      <c r="B29" s="127" t="s">
        <v>57</v>
      </c>
      <c r="C29" s="80"/>
      <c r="D29" s="80"/>
      <c r="E29" s="80"/>
      <c r="F29" s="26"/>
      <c r="G29" s="26"/>
      <c r="H29" s="26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ht="13.5">
      <c r="A30" s="26"/>
      <c r="B30" s="128" t="s">
        <v>58</v>
      </c>
      <c r="C30" s="80"/>
      <c r="D30" s="80"/>
      <c r="E30" s="80"/>
      <c r="F30" s="26"/>
      <c r="G30" s="26"/>
      <c r="H30" s="26"/>
      <c r="K30" s="26"/>
      <c r="L30" s="26"/>
      <c r="M30" s="26"/>
      <c r="N30" s="26"/>
      <c r="O30" s="26"/>
      <c r="P30" s="26"/>
      <c r="Q30" s="26"/>
      <c r="R30" s="26"/>
      <c r="S30" s="26"/>
      <c r="T30" s="26"/>
    </row>
    <row r="31" spans="1:20" ht="12.75">
      <c r="A31" s="26"/>
      <c r="B31" s="26"/>
      <c r="C31" s="26"/>
      <c r="D31" s="26"/>
      <c r="E31" s="26"/>
      <c r="F31" s="26"/>
      <c r="G31" s="26"/>
      <c r="H31" s="26"/>
      <c r="K31" s="26"/>
      <c r="L31" s="26"/>
      <c r="M31" s="26"/>
      <c r="N31" s="26"/>
      <c r="O31" s="26"/>
      <c r="P31" s="26"/>
      <c r="Q31" s="26"/>
      <c r="R31" s="26"/>
      <c r="S31" s="26"/>
      <c r="T31" s="26"/>
    </row>
    <row r="32" spans="1:20" ht="12.75">
      <c r="A32" s="26"/>
      <c r="B32" s="26"/>
      <c r="C32" s="26"/>
      <c r="D32" s="26"/>
      <c r="E32" s="26"/>
      <c r="F32" s="26"/>
      <c r="G32" s="26"/>
      <c r="H32" s="26"/>
      <c r="K32" s="26"/>
      <c r="L32" s="26"/>
      <c r="M32" s="26"/>
      <c r="N32" s="26"/>
      <c r="O32" s="26"/>
      <c r="P32" s="26"/>
      <c r="Q32" s="26"/>
      <c r="R32" s="26"/>
      <c r="S32" s="26"/>
      <c r="T32" s="26"/>
    </row>
    <row r="33" spans="1:20" ht="12.75">
      <c r="A33" s="26"/>
      <c r="B33" s="26"/>
      <c r="C33" s="26"/>
      <c r="D33" s="26"/>
      <c r="E33" s="26"/>
      <c r="F33" s="26"/>
      <c r="G33" s="26"/>
      <c r="H33" s="26"/>
      <c r="K33" s="26"/>
      <c r="L33" s="26"/>
      <c r="M33" s="26"/>
      <c r="N33" s="26"/>
      <c r="O33" s="26"/>
      <c r="P33" s="26"/>
      <c r="Q33" s="26"/>
      <c r="R33" s="26"/>
      <c r="S33" s="26"/>
      <c r="T33" s="26"/>
    </row>
    <row r="34" spans="1:20" ht="12.75">
      <c r="A34" s="26"/>
      <c r="B34" s="26"/>
      <c r="C34" s="26"/>
      <c r="D34" s="26"/>
      <c r="E34" s="26"/>
      <c r="F34" s="26"/>
      <c r="G34" s="26"/>
      <c r="H34" s="26"/>
      <c r="K34" s="26"/>
      <c r="L34" s="26"/>
      <c r="M34" s="26"/>
      <c r="N34" s="26"/>
      <c r="O34" s="26"/>
      <c r="P34" s="26"/>
      <c r="Q34" s="26"/>
      <c r="R34" s="26"/>
      <c r="S34" s="26"/>
      <c r="T34" s="26"/>
    </row>
    <row r="35" spans="9:10" ht="12.75">
      <c r="I35" s="80"/>
      <c r="J35" s="80"/>
    </row>
    <row r="36" spans="9:10" ht="12.75">
      <c r="I36" s="80"/>
      <c r="J36" s="80"/>
    </row>
    <row r="37" spans="9:10" ht="12.75">
      <c r="I37" s="80"/>
      <c r="J37" s="80"/>
    </row>
    <row r="38" spans="9:10" ht="12.75">
      <c r="I38" s="80"/>
      <c r="J38" s="80"/>
    </row>
    <row r="39" spans="9:10" ht="12.75">
      <c r="I39" s="80"/>
      <c r="J39" s="80"/>
    </row>
    <row r="40" spans="9:10" ht="12.75">
      <c r="I40" s="80"/>
      <c r="J40" s="80"/>
    </row>
    <row r="41" spans="9:10" ht="12.75">
      <c r="I41" s="80"/>
      <c r="J41" s="80"/>
    </row>
    <row r="42" spans="9:10" ht="12.75">
      <c r="I42" s="80"/>
      <c r="J42" s="80"/>
    </row>
    <row r="43" spans="9:10" ht="12.75">
      <c r="I43" s="80"/>
      <c r="J43" s="80"/>
    </row>
    <row r="44" spans="9:10" ht="12.75">
      <c r="I44" s="80"/>
      <c r="J44" s="80"/>
    </row>
    <row r="45" spans="9:10" ht="12.75">
      <c r="I45" s="80"/>
      <c r="J45" s="80"/>
    </row>
    <row r="46" spans="9:10" ht="12.75">
      <c r="I46" s="80"/>
      <c r="J46" s="80"/>
    </row>
    <row r="47" spans="9:10" ht="12.75">
      <c r="I47" s="80"/>
      <c r="J47" s="80"/>
    </row>
    <row r="48" spans="9:10" ht="12.75">
      <c r="I48" s="80"/>
      <c r="J48" s="80"/>
    </row>
    <row r="49" spans="9:10" ht="12.75">
      <c r="I49" s="80"/>
      <c r="J49" s="80"/>
    </row>
    <row r="50" spans="9:10" ht="12.75">
      <c r="I50" s="80"/>
      <c r="J50" s="80"/>
    </row>
    <row r="51" spans="9:10" ht="12.75">
      <c r="I51" s="80"/>
      <c r="J51" s="80"/>
    </row>
    <row r="52" spans="9:10" ht="12.75">
      <c r="I52" s="80"/>
      <c r="J52" s="80"/>
    </row>
    <row r="53" spans="9:10" ht="12.75">
      <c r="I53" s="80"/>
      <c r="J53" s="80"/>
    </row>
    <row r="54" spans="9:10" ht="12.75">
      <c r="I54" s="80"/>
      <c r="J54" s="80"/>
    </row>
    <row r="55" spans="9:10" ht="12.75">
      <c r="I55" s="80"/>
      <c r="J55" s="80"/>
    </row>
    <row r="56" spans="9:10" ht="12.75">
      <c r="I56" s="80"/>
      <c r="J56" s="80"/>
    </row>
    <row r="57" spans="9:10" ht="12.75">
      <c r="I57" s="80"/>
      <c r="J57" s="80"/>
    </row>
    <row r="58" spans="9:10" ht="12.75">
      <c r="I58" s="80"/>
      <c r="J58" s="80"/>
    </row>
    <row r="59" spans="9:10" ht="12.75">
      <c r="I59" s="80"/>
      <c r="J59" s="80"/>
    </row>
    <row r="60" spans="9:10" ht="12.75">
      <c r="I60" s="80"/>
      <c r="J60" s="80"/>
    </row>
    <row r="61" spans="9:10" ht="12.75">
      <c r="I61" s="80"/>
      <c r="J61" s="80"/>
    </row>
    <row r="62" spans="9:10" ht="12.75">
      <c r="I62" s="80"/>
      <c r="J62" s="80"/>
    </row>
    <row r="63" spans="9:10" ht="12.75">
      <c r="I63" s="80"/>
      <c r="J63" s="80"/>
    </row>
    <row r="64" spans="9:10" ht="12.75">
      <c r="I64" s="80"/>
      <c r="J64" s="80"/>
    </row>
    <row r="65" spans="9:10" ht="12.75">
      <c r="I65" s="80"/>
      <c r="J65" s="80"/>
    </row>
    <row r="66" spans="9:10" ht="12.75">
      <c r="I66" s="80"/>
      <c r="J66" s="80"/>
    </row>
    <row r="67" spans="9:10" ht="12.75">
      <c r="I67" s="80"/>
      <c r="J67" s="80"/>
    </row>
    <row r="68" spans="9:10" ht="12.75">
      <c r="I68" s="80"/>
      <c r="J68" s="80"/>
    </row>
    <row r="69" spans="9:10" ht="12.75">
      <c r="I69" s="80"/>
      <c r="J69" s="80"/>
    </row>
    <row r="70" spans="9:10" ht="12.75">
      <c r="I70" s="80"/>
      <c r="J70" s="80"/>
    </row>
    <row r="71" spans="9:10" ht="12.75">
      <c r="I71" s="80"/>
      <c r="J71" s="80"/>
    </row>
    <row r="72" spans="9:10" ht="12.75">
      <c r="I72" s="80"/>
      <c r="J72" s="80"/>
    </row>
    <row r="73" spans="9:10" ht="12.75">
      <c r="I73" s="80"/>
      <c r="J73" s="80"/>
    </row>
    <row r="74" spans="9:10" ht="12.75">
      <c r="I74" s="80"/>
      <c r="J74" s="80"/>
    </row>
    <row r="75" spans="9:10" ht="12.75">
      <c r="I75" s="80"/>
      <c r="J75" s="80"/>
    </row>
    <row r="76" spans="9:10" ht="12.75">
      <c r="I76" s="80"/>
      <c r="J76" s="80"/>
    </row>
    <row r="77" spans="9:10" ht="12.75">
      <c r="I77" s="80"/>
      <c r="J77" s="80"/>
    </row>
    <row r="78" spans="9:10" ht="12.75">
      <c r="I78" s="80"/>
      <c r="J78" s="80"/>
    </row>
    <row r="79" spans="9:10" ht="12.75">
      <c r="I79" s="80"/>
      <c r="J79" s="80"/>
    </row>
    <row r="80" spans="9:10" ht="12.75">
      <c r="I80" s="80"/>
      <c r="J80" s="80"/>
    </row>
    <row r="81" spans="9:10" ht="12.75">
      <c r="I81" s="80"/>
      <c r="J81" s="80"/>
    </row>
    <row r="82" spans="9:10" ht="12.75">
      <c r="I82" s="80"/>
      <c r="J82" s="80"/>
    </row>
    <row r="83" spans="9:10" ht="12.75">
      <c r="I83" s="80"/>
      <c r="J83" s="80"/>
    </row>
    <row r="84" spans="9:10" ht="12.75">
      <c r="I84" s="80"/>
      <c r="J84" s="80"/>
    </row>
    <row r="85" spans="9:10" ht="12.75">
      <c r="I85" s="80"/>
      <c r="J85" s="80"/>
    </row>
    <row r="86" spans="9:10" ht="12.75">
      <c r="I86" s="80"/>
      <c r="J86" s="80"/>
    </row>
    <row r="87" spans="9:10" ht="12.75">
      <c r="I87" s="80"/>
      <c r="J87" s="80"/>
    </row>
    <row r="88" spans="9:10" ht="12.75">
      <c r="I88" s="80"/>
      <c r="J88" s="80"/>
    </row>
    <row r="89" spans="9:10" ht="12.75">
      <c r="I89" s="80"/>
      <c r="J89" s="80"/>
    </row>
    <row r="90" spans="9:10" ht="12.75">
      <c r="I90" s="80"/>
      <c r="J90" s="80"/>
    </row>
    <row r="91" spans="9:10" ht="12.75">
      <c r="I91" s="80"/>
      <c r="J91" s="80"/>
    </row>
    <row r="92" spans="9:10" ht="12.75">
      <c r="I92" s="80"/>
      <c r="J92" s="80"/>
    </row>
    <row r="93" spans="9:10" ht="12.75">
      <c r="I93" s="80"/>
      <c r="J93" s="80"/>
    </row>
    <row r="94" spans="9:10" ht="12.75">
      <c r="I94" s="80"/>
      <c r="J94" s="80"/>
    </row>
    <row r="95" spans="9:10" ht="12.75">
      <c r="I95" s="80"/>
      <c r="J95" s="80"/>
    </row>
    <row r="96" spans="9:10" ht="12.75">
      <c r="I96" s="80"/>
      <c r="J96" s="80"/>
    </row>
    <row r="97" spans="9:10" ht="12.75">
      <c r="I97" s="80"/>
      <c r="J97" s="80"/>
    </row>
    <row r="98" spans="9:10" ht="12.75">
      <c r="I98" s="80"/>
      <c r="J98" s="80"/>
    </row>
    <row r="99" spans="9:10" ht="12.75">
      <c r="I99" s="80"/>
      <c r="J99" s="80"/>
    </row>
    <row r="100" spans="9:10" ht="12.75">
      <c r="I100" s="80"/>
      <c r="J100" s="80"/>
    </row>
    <row r="101" spans="9:10" ht="12.75">
      <c r="I101" s="80"/>
      <c r="J101" s="80"/>
    </row>
    <row r="102" spans="9:10" ht="12.75">
      <c r="I102" s="80"/>
      <c r="J102" s="80"/>
    </row>
    <row r="103" spans="9:10" ht="12.75">
      <c r="I103" s="80"/>
      <c r="J103" s="80"/>
    </row>
    <row r="104" spans="9:10" ht="12.75">
      <c r="I104" s="80"/>
      <c r="J104" s="80"/>
    </row>
    <row r="105" spans="9:10" ht="12.75">
      <c r="I105" s="80"/>
      <c r="J105" s="80"/>
    </row>
    <row r="106" spans="9:10" ht="12.75">
      <c r="I106" s="80"/>
      <c r="J106" s="80"/>
    </row>
    <row r="107" spans="9:10" ht="12.75">
      <c r="I107" s="80"/>
      <c r="J107" s="80"/>
    </row>
    <row r="108" spans="9:10" ht="12.75">
      <c r="I108" s="80"/>
      <c r="J108" s="80"/>
    </row>
    <row r="109" spans="9:10" ht="12.75">
      <c r="I109" s="80"/>
      <c r="J109" s="80"/>
    </row>
    <row r="110" spans="9:10" ht="12.75">
      <c r="I110" s="80"/>
      <c r="J110" s="80"/>
    </row>
    <row r="111" spans="9:10" ht="12.75">
      <c r="I111" s="80"/>
      <c r="J111" s="80"/>
    </row>
    <row r="112" spans="9:10" ht="12.75">
      <c r="I112" s="80"/>
      <c r="J112" s="80"/>
    </row>
    <row r="113" spans="9:10" ht="12.75">
      <c r="I113" s="80"/>
      <c r="J113" s="80"/>
    </row>
    <row r="114" spans="9:10" ht="12.75">
      <c r="I114" s="80"/>
      <c r="J114" s="80"/>
    </row>
    <row r="115" spans="9:10" ht="12.75">
      <c r="I115" s="80"/>
      <c r="J115" s="80"/>
    </row>
    <row r="116" spans="9:10" ht="12.75">
      <c r="I116" s="80"/>
      <c r="J116" s="80"/>
    </row>
    <row r="117" spans="9:10" ht="12.75">
      <c r="I117" s="80"/>
      <c r="J117" s="80"/>
    </row>
    <row r="118" spans="9:10" ht="12.75">
      <c r="I118" s="80"/>
      <c r="J118" s="80"/>
    </row>
    <row r="119" spans="9:10" ht="12.75">
      <c r="I119" s="80"/>
      <c r="J119" s="80"/>
    </row>
    <row r="120" spans="9:10" ht="12.75">
      <c r="I120" s="80"/>
      <c r="J120" s="80"/>
    </row>
    <row r="121" spans="9:10" ht="12.75">
      <c r="I121" s="80"/>
      <c r="J121" s="80"/>
    </row>
    <row r="122" spans="9:10" ht="12.75">
      <c r="I122" s="80"/>
      <c r="J122" s="80"/>
    </row>
    <row r="123" spans="9:10" ht="12.75">
      <c r="I123" s="80"/>
      <c r="J123" s="80"/>
    </row>
    <row r="124" spans="9:10" ht="12.75">
      <c r="I124" s="80"/>
      <c r="J124" s="80"/>
    </row>
    <row r="125" spans="9:10" ht="12.75">
      <c r="I125" s="80"/>
      <c r="J125" s="80"/>
    </row>
    <row r="126" spans="9:10" ht="12.75">
      <c r="I126" s="80"/>
      <c r="J126" s="80"/>
    </row>
    <row r="127" spans="9:10" ht="12.75">
      <c r="I127" s="80"/>
      <c r="J127" s="80"/>
    </row>
    <row r="128" spans="9:10" ht="12.75">
      <c r="I128" s="80"/>
      <c r="J128" s="80"/>
    </row>
    <row r="129" spans="9:10" ht="12.75">
      <c r="I129" s="80"/>
      <c r="J129" s="80"/>
    </row>
    <row r="130" spans="9:10" ht="12.75">
      <c r="I130" s="80"/>
      <c r="J130" s="80"/>
    </row>
    <row r="131" spans="9:10" ht="12.75">
      <c r="I131" s="80"/>
      <c r="J131" s="80"/>
    </row>
    <row r="132" spans="9:10" ht="12.75">
      <c r="I132" s="80"/>
      <c r="J132" s="80"/>
    </row>
    <row r="133" spans="9:10" ht="12.75">
      <c r="I133" s="80"/>
      <c r="J133" s="80"/>
    </row>
    <row r="134" spans="9:10" ht="12.75">
      <c r="I134" s="80"/>
      <c r="J134" s="80"/>
    </row>
    <row r="135" spans="9:10" ht="12.75">
      <c r="I135" s="80"/>
      <c r="J135" s="80"/>
    </row>
    <row r="136" spans="9:10" ht="12.75">
      <c r="I136" s="80"/>
      <c r="J136" s="80"/>
    </row>
    <row r="137" spans="9:10" ht="12.75">
      <c r="I137" s="80"/>
      <c r="J137" s="80"/>
    </row>
    <row r="138" spans="9:10" ht="12.75">
      <c r="I138" s="80"/>
      <c r="J138" s="80"/>
    </row>
    <row r="139" spans="9:10" ht="12.75">
      <c r="I139" s="80"/>
      <c r="J139" s="80"/>
    </row>
    <row r="140" spans="9:10" ht="12.75">
      <c r="I140" s="80"/>
      <c r="J140" s="80"/>
    </row>
    <row r="141" spans="9:10" ht="12.75">
      <c r="I141" s="80"/>
      <c r="J141" s="80"/>
    </row>
    <row r="142" spans="9:10" ht="12.75">
      <c r="I142" s="80"/>
      <c r="J142" s="80"/>
    </row>
    <row r="143" spans="9:10" ht="12.75">
      <c r="I143" s="80"/>
      <c r="J143" s="80"/>
    </row>
    <row r="144" spans="9:10" ht="12.75">
      <c r="I144" s="80"/>
      <c r="J144" s="80"/>
    </row>
    <row r="145" spans="9:10" ht="12.75">
      <c r="I145" s="80"/>
      <c r="J145" s="80"/>
    </row>
    <row r="146" spans="9:10" ht="12.75">
      <c r="I146" s="80"/>
      <c r="J146" s="80"/>
    </row>
    <row r="147" spans="9:10" ht="12.75">
      <c r="I147" s="80"/>
      <c r="J147" s="80"/>
    </row>
    <row r="148" spans="9:10" ht="12.75">
      <c r="I148" s="80"/>
      <c r="J148" s="80"/>
    </row>
    <row r="149" spans="9:10" ht="12.75">
      <c r="I149" s="80"/>
      <c r="J149" s="80"/>
    </row>
    <row r="150" spans="9:10" ht="12.75">
      <c r="I150" s="80"/>
      <c r="J150" s="80"/>
    </row>
    <row r="151" spans="9:10" ht="12.75">
      <c r="I151" s="80"/>
      <c r="J151" s="80"/>
    </row>
    <row r="152" spans="9:10" ht="12.75">
      <c r="I152" s="80"/>
      <c r="J152" s="80"/>
    </row>
    <row r="153" spans="9:10" ht="12.75">
      <c r="I153" s="80"/>
      <c r="J153" s="80"/>
    </row>
    <row r="154" spans="9:10" ht="12.75">
      <c r="I154" s="80"/>
      <c r="J154" s="80"/>
    </row>
    <row r="155" spans="9:10" ht="12.75">
      <c r="I155" s="80"/>
      <c r="J155" s="80"/>
    </row>
    <row r="156" spans="9:10" ht="12.75">
      <c r="I156" s="80"/>
      <c r="J156" s="80"/>
    </row>
    <row r="157" spans="9:10" ht="12.75">
      <c r="I157" s="80"/>
      <c r="J157" s="80"/>
    </row>
    <row r="158" spans="9:10" ht="12.75">
      <c r="I158" s="80"/>
      <c r="J158" s="80"/>
    </row>
  </sheetData>
  <sheetProtection selectLockedCells="1" selectUnlockedCells="1"/>
  <mergeCells count="2">
    <mergeCell ref="B2:F2"/>
    <mergeCell ref="E3:F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177"/>
  <sheetViews>
    <sheetView workbookViewId="0" topLeftCell="A1">
      <selection activeCell="C19" sqref="C19"/>
    </sheetView>
  </sheetViews>
  <sheetFormatPr defaultColWidth="9.140625" defaultRowHeight="12.75"/>
  <cols>
    <col min="1" max="1" width="8.8515625" style="0" customWidth="1"/>
    <col min="2" max="2" width="35.421875" style="0" customWidth="1"/>
    <col min="3" max="3" width="13.421875" style="0" customWidth="1"/>
    <col min="4" max="4" width="8.8515625" style="0" customWidth="1"/>
    <col min="5" max="5" width="11.28125" style="0" customWidth="1"/>
    <col min="6" max="6" width="8.421875" style="0" customWidth="1"/>
    <col min="7" max="9" width="9.140625" style="26" customWidth="1"/>
    <col min="10" max="16384" width="8.8515625" style="0" customWidth="1"/>
  </cols>
  <sheetData>
    <row r="1" spans="1:41" ht="13.5">
      <c r="A1" s="26"/>
      <c r="B1" s="26"/>
      <c r="C1" s="26"/>
      <c r="D1" s="26"/>
      <c r="E1" s="26"/>
      <c r="F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</row>
    <row r="2" spans="1:41" ht="18.75">
      <c r="A2" s="26"/>
      <c r="B2" s="12" t="s">
        <v>70</v>
      </c>
      <c r="C2" s="12"/>
      <c r="D2" s="12"/>
      <c r="E2" s="12"/>
      <c r="F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</row>
    <row r="3" spans="1:41" ht="15.75">
      <c r="A3" s="26"/>
      <c r="B3" s="26"/>
      <c r="C3" s="26"/>
      <c r="D3" s="129" t="s">
        <v>39</v>
      </c>
      <c r="E3" s="129"/>
      <c r="F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</row>
    <row r="4" spans="1:41" ht="13.5">
      <c r="A4" s="26"/>
      <c r="B4" s="26"/>
      <c r="C4" s="26"/>
      <c r="D4" s="26"/>
      <c r="E4" s="26"/>
      <c r="F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5" spans="1:41" ht="12.75">
      <c r="A5" s="26"/>
      <c r="B5" s="54" t="s">
        <v>41</v>
      </c>
      <c r="C5" s="55">
        <v>231</v>
      </c>
      <c r="D5" s="26"/>
      <c r="E5" s="26"/>
      <c r="F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</row>
    <row r="6" spans="1:41" ht="13.5">
      <c r="A6" s="26"/>
      <c r="B6" s="56" t="s">
        <v>42</v>
      </c>
      <c r="C6" s="130">
        <f>C5*0.05*0.065</f>
        <v>0.75075</v>
      </c>
      <c r="D6" s="26"/>
      <c r="E6" s="26"/>
      <c r="F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</row>
    <row r="7" spans="1:41" ht="13.5">
      <c r="A7" s="26"/>
      <c r="B7" s="26"/>
      <c r="C7" s="26"/>
      <c r="D7" s="26"/>
      <c r="E7" s="26"/>
      <c r="F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</row>
    <row r="8" spans="1:41" ht="25.5">
      <c r="A8" s="26"/>
      <c r="B8" s="131" t="s">
        <v>48</v>
      </c>
      <c r="C8" s="132"/>
      <c r="D8" s="26"/>
      <c r="E8" s="26"/>
      <c r="F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</row>
    <row r="9" spans="1:41" ht="12.75">
      <c r="A9" s="26"/>
      <c r="B9" s="65" t="s">
        <v>69</v>
      </c>
      <c r="C9" s="133">
        <f>C13-14</f>
        <v>40289</v>
      </c>
      <c r="D9" s="26"/>
      <c r="E9" s="134"/>
      <c r="F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</row>
    <row r="10" spans="1:41" ht="12.75">
      <c r="A10" s="26"/>
      <c r="B10" s="65" t="s">
        <v>50</v>
      </c>
      <c r="C10" s="133">
        <f>C13-7</f>
        <v>40296</v>
      </c>
      <c r="D10" s="26"/>
      <c r="E10" s="134"/>
      <c r="F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</row>
    <row r="11" spans="1:41" ht="13.5">
      <c r="A11" s="26"/>
      <c r="B11" s="66" t="s">
        <v>51</v>
      </c>
      <c r="C11" s="133">
        <f>C13</f>
        <v>40303</v>
      </c>
      <c r="D11" s="26"/>
      <c r="E11" s="134"/>
      <c r="F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</row>
    <row r="12" spans="1:41" ht="13.5">
      <c r="A12" s="26"/>
      <c r="B12" s="26"/>
      <c r="C12" s="26"/>
      <c r="D12" s="26"/>
      <c r="E12" s="135" t="s">
        <v>74</v>
      </c>
      <c r="F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</row>
    <row r="13" spans="1:41" ht="13.5">
      <c r="A13" s="26"/>
      <c r="B13" s="58" t="s">
        <v>19</v>
      </c>
      <c r="C13" s="136">
        <f>SCR!E7</f>
        <v>40303</v>
      </c>
      <c r="D13" s="26"/>
      <c r="E13" s="137" t="s">
        <v>44</v>
      </c>
      <c r="F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</row>
    <row r="14" spans="1:41" ht="13.5">
      <c r="A14" s="26"/>
      <c r="B14" s="138"/>
      <c r="C14" s="139"/>
      <c r="D14" s="26"/>
      <c r="E14" s="137"/>
      <c r="F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</row>
    <row r="15" spans="1:41" ht="12.75">
      <c r="A15" s="26"/>
      <c r="B15" s="140" t="s">
        <v>81</v>
      </c>
      <c r="C15" s="141">
        <f>C11+6</f>
        <v>40309</v>
      </c>
      <c r="D15" s="26"/>
      <c r="E15" s="142"/>
      <c r="F15" s="143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</row>
    <row r="16" spans="1:41" ht="12.75">
      <c r="A16" s="26"/>
      <c r="B16" s="144" t="s">
        <v>78</v>
      </c>
      <c r="C16" s="133">
        <f>C13+9</f>
        <v>40312</v>
      </c>
      <c r="D16" s="26"/>
      <c r="E16" s="142"/>
      <c r="F16" s="143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</row>
    <row r="17" spans="1:41" ht="12.75">
      <c r="A17" s="26"/>
      <c r="B17" s="144" t="s">
        <v>82</v>
      </c>
      <c r="C17" s="133"/>
      <c r="D17" s="26"/>
      <c r="E17" s="145" t="s">
        <v>45</v>
      </c>
      <c r="F17" s="143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</row>
    <row r="18" spans="1:41" ht="12.75">
      <c r="A18" s="26"/>
      <c r="B18" s="144" t="s">
        <v>83</v>
      </c>
      <c r="C18" s="133">
        <f>C13+42</f>
        <v>40345</v>
      </c>
      <c r="D18" s="26"/>
      <c r="E18" s="145"/>
      <c r="F18" s="143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</row>
    <row r="19" spans="1:41" ht="13.5">
      <c r="A19" s="26"/>
      <c r="B19" s="56" t="s">
        <v>84</v>
      </c>
      <c r="C19" s="133">
        <f>C18+21</f>
        <v>40366</v>
      </c>
      <c r="D19" s="26"/>
      <c r="E19" s="67" t="s">
        <v>52</v>
      </c>
      <c r="F19" s="143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</row>
    <row r="20" spans="1:41" ht="12.75">
      <c r="A20" s="26"/>
      <c r="B20" s="26"/>
      <c r="C20" s="26"/>
      <c r="D20" s="26"/>
      <c r="E20" s="26"/>
      <c r="F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</row>
    <row r="21" spans="1:41" ht="13.5">
      <c r="A21" s="26"/>
      <c r="B21" s="26"/>
      <c r="C21" s="26"/>
      <c r="D21" s="26"/>
      <c r="E21" s="26"/>
      <c r="F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</row>
    <row r="22" spans="1:40" ht="12.75">
      <c r="A22" s="26"/>
      <c r="B22" s="54" t="s">
        <v>53</v>
      </c>
      <c r="C22" s="68">
        <f>C18-C13</f>
        <v>42</v>
      </c>
      <c r="D22" s="26"/>
      <c r="E22" s="26"/>
      <c r="F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</row>
    <row r="23" spans="1:40" ht="13.5">
      <c r="A23" s="26"/>
      <c r="B23" s="56" t="s">
        <v>54</v>
      </c>
      <c r="C23" s="69">
        <v>21</v>
      </c>
      <c r="D23" s="26"/>
      <c r="E23" s="26"/>
      <c r="F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</row>
    <row r="24" spans="1:40" ht="13.5">
      <c r="A24" s="26"/>
      <c r="B24" s="26"/>
      <c r="C24" s="70"/>
      <c r="D24" s="26"/>
      <c r="E24" s="26"/>
      <c r="F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</row>
    <row r="25" spans="1:40" ht="13.5">
      <c r="A25" s="26"/>
      <c r="B25" s="58" t="s">
        <v>55</v>
      </c>
      <c r="C25" s="68">
        <f>SUM(C22:C24)</f>
        <v>63</v>
      </c>
      <c r="D25" s="26"/>
      <c r="E25" s="26"/>
      <c r="F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</row>
    <row r="26" spans="1:41" ht="12.75">
      <c r="A26" s="26"/>
      <c r="B26" s="26"/>
      <c r="C26" s="26"/>
      <c r="D26" s="26"/>
      <c r="E26" s="26"/>
      <c r="F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</row>
    <row r="27" spans="1:41" ht="12.75">
      <c r="A27" s="26"/>
      <c r="B27" s="26"/>
      <c r="C27" s="26"/>
      <c r="D27" s="26"/>
      <c r="E27" s="26"/>
      <c r="F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</row>
    <row r="28" spans="1:41" ht="13.5">
      <c r="A28" s="26"/>
      <c r="B28" s="26"/>
      <c r="C28" s="26"/>
      <c r="D28" s="26"/>
      <c r="E28" s="26"/>
      <c r="F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</row>
    <row r="29" spans="2:4" s="26" customFormat="1" ht="12.75">
      <c r="B29" s="71" t="s">
        <v>56</v>
      </c>
      <c r="C29" s="72"/>
      <c r="D29" s="73"/>
    </row>
    <row r="30" spans="2:4" s="26" customFormat="1" ht="12.75">
      <c r="B30" s="74" t="s">
        <v>57</v>
      </c>
      <c r="C30" s="75"/>
      <c r="D30" s="76"/>
    </row>
    <row r="31" spans="2:4" s="26" customFormat="1" ht="13.5">
      <c r="B31" s="77" t="s">
        <v>58</v>
      </c>
      <c r="C31" s="78"/>
      <c r="D31" s="79"/>
    </row>
    <row r="32" spans="1:4" s="26" customFormat="1" ht="12.75">
      <c r="A32" s="32"/>
      <c r="B32" s="32"/>
      <c r="C32" s="32"/>
      <c r="D32" s="32"/>
    </row>
    <row r="33" spans="1:4" s="26" customFormat="1" ht="13.5">
      <c r="A33" s="32"/>
      <c r="B33" s="32"/>
      <c r="C33" s="32"/>
      <c r="D33" s="32"/>
    </row>
    <row r="34" spans="1:41" ht="12.75">
      <c r="A34" s="26"/>
      <c r="B34" s="88" t="s">
        <v>85</v>
      </c>
      <c r="C34" s="72"/>
      <c r="D34" s="72"/>
      <c r="E34" s="73"/>
      <c r="F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</row>
    <row r="35" spans="1:41" ht="12.75">
      <c r="A35" s="26"/>
      <c r="B35" s="74" t="s">
        <v>86</v>
      </c>
      <c r="C35" s="75"/>
      <c r="D35" s="75"/>
      <c r="E35" s="76"/>
      <c r="F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</row>
    <row r="36" spans="1:41" ht="13.5">
      <c r="A36" s="26"/>
      <c r="B36" s="77" t="s">
        <v>87</v>
      </c>
      <c r="C36" s="78"/>
      <c r="D36" s="78"/>
      <c r="E36" s="79"/>
      <c r="F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</row>
    <row r="37" spans="1:41" ht="12.75">
      <c r="A37" s="26"/>
      <c r="B37" s="26"/>
      <c r="C37" s="26"/>
      <c r="D37" s="26"/>
      <c r="E37" s="26"/>
      <c r="F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</row>
    <row r="38" s="26" customFormat="1" ht="12.75"/>
    <row r="39" s="26" customFormat="1" ht="12.75"/>
    <row r="40" s="26" customFormat="1" ht="12.75"/>
    <row r="41" s="26" customFormat="1" ht="12.75"/>
    <row r="42" s="26" customFormat="1" ht="12.75"/>
    <row r="43" s="26" customFormat="1" ht="12.75"/>
    <row r="44" spans="1:41" ht="12.75">
      <c r="A44" s="26"/>
      <c r="B44" s="26"/>
      <c r="C44" s="26"/>
      <c r="D44" s="26"/>
      <c r="E44" s="26"/>
      <c r="F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</row>
    <row r="45" spans="1:41" ht="12.75">
      <c r="A45" s="26"/>
      <c r="B45" s="26"/>
      <c r="C45" s="26"/>
      <c r="D45" s="26"/>
      <c r="E45" s="26"/>
      <c r="F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</row>
    <row r="46" spans="1:41" ht="12.75">
      <c r="A46" s="26"/>
      <c r="B46" s="26"/>
      <c r="C46" s="26"/>
      <c r="D46" s="26"/>
      <c r="E46" s="26"/>
      <c r="F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</row>
    <row r="47" spans="1:41" ht="12.75">
      <c r="A47" s="26"/>
      <c r="B47" s="26"/>
      <c r="C47" s="26"/>
      <c r="D47" s="26"/>
      <c r="E47" s="26"/>
      <c r="F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</row>
    <row r="48" spans="1:41" ht="12.75">
      <c r="A48" s="26"/>
      <c r="B48" s="26"/>
      <c r="C48" s="26"/>
      <c r="D48" s="26"/>
      <c r="E48" s="26"/>
      <c r="F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</row>
    <row r="49" spans="1:41" ht="12.75">
      <c r="A49" s="26"/>
      <c r="B49" s="26"/>
      <c r="C49" s="26"/>
      <c r="D49" s="26"/>
      <c r="E49" s="26"/>
      <c r="F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</row>
    <row r="50" spans="6:9" ht="12.75">
      <c r="F50" s="80"/>
      <c r="G50" s="80"/>
      <c r="H50" s="80"/>
      <c r="I50" s="80"/>
    </row>
    <row r="51" spans="6:9" ht="12.75">
      <c r="F51" s="80"/>
      <c r="G51" s="80"/>
      <c r="H51" s="80"/>
      <c r="I51" s="80"/>
    </row>
    <row r="52" spans="6:9" ht="12.75">
      <c r="F52" s="80"/>
      <c r="G52" s="80"/>
      <c r="H52" s="80"/>
      <c r="I52" s="80"/>
    </row>
    <row r="53" spans="6:9" ht="12.75">
      <c r="F53" s="80"/>
      <c r="G53" s="80"/>
      <c r="H53" s="80"/>
      <c r="I53" s="80"/>
    </row>
    <row r="54" spans="6:9" ht="12.75">
      <c r="F54" s="80"/>
      <c r="G54" s="80"/>
      <c r="H54" s="80"/>
      <c r="I54" s="80"/>
    </row>
    <row r="55" spans="6:9" ht="12.75">
      <c r="F55" s="80"/>
      <c r="G55" s="80"/>
      <c r="H55" s="80"/>
      <c r="I55" s="80"/>
    </row>
    <row r="56" spans="6:9" ht="12.75">
      <c r="F56" s="80"/>
      <c r="G56" s="80"/>
      <c r="H56" s="80"/>
      <c r="I56" s="80"/>
    </row>
    <row r="57" spans="6:9" ht="12.75">
      <c r="F57" s="80"/>
      <c r="G57" s="80"/>
      <c r="H57" s="80"/>
      <c r="I57" s="80"/>
    </row>
    <row r="58" spans="6:9" ht="12.75">
      <c r="F58" s="80"/>
      <c r="G58" s="80"/>
      <c r="H58" s="80"/>
      <c r="I58" s="80"/>
    </row>
    <row r="59" spans="6:9" ht="12.75">
      <c r="F59" s="80"/>
      <c r="G59" s="80"/>
      <c r="H59" s="80"/>
      <c r="I59" s="80"/>
    </row>
    <row r="60" spans="6:9" ht="12.75">
      <c r="F60" s="80"/>
      <c r="G60" s="80"/>
      <c r="H60" s="80"/>
      <c r="I60" s="80"/>
    </row>
    <row r="61" spans="6:9" ht="12.75">
      <c r="F61" s="80"/>
      <c r="G61" s="80"/>
      <c r="H61" s="80"/>
      <c r="I61" s="80"/>
    </row>
    <row r="62" spans="6:9" ht="12.75">
      <c r="F62" s="80"/>
      <c r="G62" s="80"/>
      <c r="H62" s="80"/>
      <c r="I62" s="80"/>
    </row>
    <row r="63" spans="6:9" ht="12.75">
      <c r="F63" s="80"/>
      <c r="G63" s="80"/>
      <c r="H63" s="80"/>
      <c r="I63" s="80"/>
    </row>
    <row r="64" spans="6:9" ht="12.75">
      <c r="F64" s="80"/>
      <c r="G64" s="80"/>
      <c r="H64" s="80"/>
      <c r="I64" s="80"/>
    </row>
    <row r="65" spans="6:9" ht="12.75">
      <c r="F65" s="80"/>
      <c r="G65" s="80"/>
      <c r="H65" s="80"/>
      <c r="I65" s="80"/>
    </row>
    <row r="66" spans="6:9" ht="12.75">
      <c r="F66" s="80"/>
      <c r="G66" s="80"/>
      <c r="H66" s="80"/>
      <c r="I66" s="80"/>
    </row>
    <row r="67" spans="6:9" ht="12.75">
      <c r="F67" s="80"/>
      <c r="G67" s="80"/>
      <c r="H67" s="80"/>
      <c r="I67" s="80"/>
    </row>
    <row r="68" spans="6:9" ht="12.75">
      <c r="F68" s="80"/>
      <c r="G68" s="80"/>
      <c r="H68" s="80"/>
      <c r="I68" s="80"/>
    </row>
    <row r="69" spans="6:9" ht="12.75">
      <c r="F69" s="80"/>
      <c r="G69" s="80"/>
      <c r="H69" s="80"/>
      <c r="I69" s="80"/>
    </row>
    <row r="70" spans="6:9" ht="12.75">
      <c r="F70" s="80"/>
      <c r="G70" s="80"/>
      <c r="H70" s="80"/>
      <c r="I70" s="80"/>
    </row>
    <row r="71" spans="6:9" ht="12.75">
      <c r="F71" s="80"/>
      <c r="G71" s="80"/>
      <c r="H71" s="80"/>
      <c r="I71" s="80"/>
    </row>
    <row r="72" spans="6:9" ht="12.75">
      <c r="F72" s="80"/>
      <c r="G72" s="80"/>
      <c r="H72" s="80"/>
      <c r="I72" s="80"/>
    </row>
    <row r="73" spans="6:9" ht="12.75">
      <c r="F73" s="80"/>
      <c r="G73" s="80"/>
      <c r="H73" s="80"/>
      <c r="I73" s="80"/>
    </row>
    <row r="74" spans="6:9" ht="12.75">
      <c r="F74" s="80"/>
      <c r="G74" s="80"/>
      <c r="H74" s="80"/>
      <c r="I74" s="80"/>
    </row>
    <row r="75" spans="6:9" ht="12.75">
      <c r="F75" s="80"/>
      <c r="G75" s="80"/>
      <c r="H75" s="80"/>
      <c r="I75" s="80"/>
    </row>
    <row r="76" spans="6:9" ht="12.75">
      <c r="F76" s="80"/>
      <c r="G76" s="80"/>
      <c r="H76" s="80"/>
      <c r="I76" s="80"/>
    </row>
    <row r="77" spans="6:9" ht="12.75">
      <c r="F77" s="80"/>
      <c r="G77" s="80"/>
      <c r="H77" s="80"/>
      <c r="I77" s="80"/>
    </row>
    <row r="78" spans="6:9" ht="12.75">
      <c r="F78" s="80"/>
      <c r="G78" s="80"/>
      <c r="H78" s="80"/>
      <c r="I78" s="80"/>
    </row>
    <row r="79" spans="6:9" ht="12.75">
      <c r="F79" s="80"/>
      <c r="G79" s="80"/>
      <c r="H79" s="80"/>
      <c r="I79" s="80"/>
    </row>
    <row r="80" spans="6:9" ht="12.75">
      <c r="F80" s="80"/>
      <c r="G80" s="80"/>
      <c r="H80" s="80"/>
      <c r="I80" s="80"/>
    </row>
    <row r="81" spans="6:9" ht="12.75">
      <c r="F81" s="80"/>
      <c r="G81" s="80"/>
      <c r="H81" s="80"/>
      <c r="I81" s="80"/>
    </row>
    <row r="82" spans="6:9" ht="12.75">
      <c r="F82" s="80"/>
      <c r="G82" s="80"/>
      <c r="H82" s="80"/>
      <c r="I82" s="80"/>
    </row>
    <row r="83" spans="6:9" ht="12.75">
      <c r="F83" s="80"/>
      <c r="G83" s="80"/>
      <c r="H83" s="80"/>
      <c r="I83" s="80"/>
    </row>
    <row r="84" spans="6:9" ht="12.75">
      <c r="F84" s="80"/>
      <c r="G84" s="80"/>
      <c r="H84" s="80"/>
      <c r="I84" s="80"/>
    </row>
    <row r="85" spans="6:9" ht="12.75">
      <c r="F85" s="80"/>
      <c r="G85" s="80"/>
      <c r="H85" s="80"/>
      <c r="I85" s="80"/>
    </row>
    <row r="86" spans="6:9" ht="12.75">
      <c r="F86" s="80"/>
      <c r="G86" s="80"/>
      <c r="H86" s="80"/>
      <c r="I86" s="80"/>
    </row>
    <row r="87" spans="6:9" ht="12.75">
      <c r="F87" s="80"/>
      <c r="G87" s="80"/>
      <c r="H87" s="80"/>
      <c r="I87" s="80"/>
    </row>
    <row r="88" spans="6:9" ht="12.75">
      <c r="F88" s="80"/>
      <c r="G88" s="80"/>
      <c r="H88" s="80"/>
      <c r="I88" s="80"/>
    </row>
    <row r="89" spans="6:9" ht="12.75">
      <c r="F89" s="80"/>
      <c r="G89" s="80"/>
      <c r="H89" s="80"/>
      <c r="I89" s="80"/>
    </row>
    <row r="90" spans="6:9" ht="12.75">
      <c r="F90" s="80"/>
      <c r="G90" s="80"/>
      <c r="H90" s="80"/>
      <c r="I90" s="80"/>
    </row>
    <row r="91" spans="6:9" ht="12.75">
      <c r="F91" s="80"/>
      <c r="G91" s="80"/>
      <c r="H91" s="80"/>
      <c r="I91" s="80"/>
    </row>
    <row r="92" spans="6:9" ht="12.75">
      <c r="F92" s="80"/>
      <c r="G92" s="80"/>
      <c r="H92" s="80"/>
      <c r="I92" s="80"/>
    </row>
    <row r="93" spans="6:9" ht="12.75">
      <c r="F93" s="80"/>
      <c r="G93" s="80"/>
      <c r="H93" s="80"/>
      <c r="I93" s="80"/>
    </row>
    <row r="94" spans="6:9" ht="12.75">
      <c r="F94" s="80"/>
      <c r="G94" s="80"/>
      <c r="H94" s="80"/>
      <c r="I94" s="80"/>
    </row>
    <row r="95" spans="6:9" ht="12.75">
      <c r="F95" s="80"/>
      <c r="G95" s="80"/>
      <c r="H95" s="80"/>
      <c r="I95" s="80"/>
    </row>
    <row r="96" spans="6:9" ht="12.75">
      <c r="F96" s="80"/>
      <c r="G96" s="80"/>
      <c r="H96" s="80"/>
      <c r="I96" s="80"/>
    </row>
    <row r="97" spans="6:9" ht="12.75">
      <c r="F97" s="80"/>
      <c r="G97" s="80"/>
      <c r="H97" s="80"/>
      <c r="I97" s="80"/>
    </row>
    <row r="98" spans="6:9" ht="12.75">
      <c r="F98" s="80"/>
      <c r="G98" s="80"/>
      <c r="H98" s="80"/>
      <c r="I98" s="80"/>
    </row>
    <row r="99" spans="6:9" ht="12.75">
      <c r="F99" s="80"/>
      <c r="G99" s="80"/>
      <c r="H99" s="80"/>
      <c r="I99" s="80"/>
    </row>
    <row r="100" spans="6:9" ht="12.75">
      <c r="F100" s="80"/>
      <c r="G100" s="80"/>
      <c r="H100" s="80"/>
      <c r="I100" s="80"/>
    </row>
    <row r="101" spans="6:9" ht="12.75">
      <c r="F101" s="80"/>
      <c r="G101" s="80"/>
      <c r="H101" s="80"/>
      <c r="I101" s="80"/>
    </row>
    <row r="102" spans="6:9" ht="12.75">
      <c r="F102" s="80"/>
      <c r="G102" s="80"/>
      <c r="H102" s="80"/>
      <c r="I102" s="80"/>
    </row>
    <row r="103" spans="6:9" ht="12.75">
      <c r="F103" s="80"/>
      <c r="G103" s="80"/>
      <c r="H103" s="80"/>
      <c r="I103" s="80"/>
    </row>
    <row r="104" spans="6:9" ht="12.75">
      <c r="F104" s="80"/>
      <c r="G104" s="80"/>
      <c r="H104" s="80"/>
      <c r="I104" s="80"/>
    </row>
    <row r="105" spans="6:9" ht="12.75">
      <c r="F105" s="80"/>
      <c r="G105" s="80"/>
      <c r="H105" s="80"/>
      <c r="I105" s="80"/>
    </row>
    <row r="106" spans="6:9" ht="12.75">
      <c r="F106" s="80"/>
      <c r="G106" s="80"/>
      <c r="H106" s="80"/>
      <c r="I106" s="80"/>
    </row>
    <row r="107" spans="6:9" ht="12.75">
      <c r="F107" s="80"/>
      <c r="G107" s="80"/>
      <c r="H107" s="80"/>
      <c r="I107" s="80"/>
    </row>
    <row r="108" spans="6:9" ht="12.75">
      <c r="F108" s="80"/>
      <c r="G108" s="80"/>
      <c r="H108" s="80"/>
      <c r="I108" s="80"/>
    </row>
    <row r="109" spans="6:9" ht="12.75">
      <c r="F109" s="80"/>
      <c r="G109" s="80"/>
      <c r="H109" s="80"/>
      <c r="I109" s="80"/>
    </row>
    <row r="110" spans="6:9" ht="12.75">
      <c r="F110" s="80"/>
      <c r="G110" s="80"/>
      <c r="H110" s="80"/>
      <c r="I110" s="80"/>
    </row>
    <row r="111" spans="6:9" ht="12.75">
      <c r="F111" s="80"/>
      <c r="G111" s="80"/>
      <c r="H111" s="80"/>
      <c r="I111" s="80"/>
    </row>
    <row r="112" spans="6:9" ht="12.75">
      <c r="F112" s="80"/>
      <c r="G112" s="80"/>
      <c r="H112" s="80"/>
      <c r="I112" s="80"/>
    </row>
    <row r="113" spans="6:9" ht="12.75">
      <c r="F113" s="80"/>
      <c r="G113" s="80"/>
      <c r="H113" s="80"/>
      <c r="I113" s="80"/>
    </row>
    <row r="114" spans="6:9" ht="12.75">
      <c r="F114" s="80"/>
      <c r="G114" s="80"/>
      <c r="H114" s="80"/>
      <c r="I114" s="80"/>
    </row>
    <row r="115" spans="6:9" ht="12.75">
      <c r="F115" s="80"/>
      <c r="G115" s="80"/>
      <c r="H115" s="80"/>
      <c r="I115" s="80"/>
    </row>
    <row r="116" spans="6:9" ht="12.75">
      <c r="F116" s="80"/>
      <c r="G116" s="80"/>
      <c r="H116" s="80"/>
      <c r="I116" s="80"/>
    </row>
    <row r="117" spans="6:9" ht="12.75">
      <c r="F117" s="80"/>
      <c r="G117" s="80"/>
      <c r="H117" s="80"/>
      <c r="I117" s="80"/>
    </row>
    <row r="118" spans="6:9" ht="12.75">
      <c r="F118" s="80"/>
      <c r="G118" s="80"/>
      <c r="H118" s="80"/>
      <c r="I118" s="80"/>
    </row>
    <row r="119" spans="6:9" ht="12.75">
      <c r="F119" s="80"/>
      <c r="G119" s="80"/>
      <c r="H119" s="80"/>
      <c r="I119" s="80"/>
    </row>
    <row r="120" spans="6:9" ht="12.75">
      <c r="F120" s="80"/>
      <c r="G120" s="80"/>
      <c r="H120" s="80"/>
      <c r="I120" s="80"/>
    </row>
    <row r="121" spans="6:9" ht="12.75">
      <c r="F121" s="80"/>
      <c r="G121" s="80"/>
      <c r="H121" s="80"/>
      <c r="I121" s="80"/>
    </row>
    <row r="122" spans="6:9" ht="12.75">
      <c r="F122" s="80"/>
      <c r="G122" s="80"/>
      <c r="H122" s="80"/>
      <c r="I122" s="80"/>
    </row>
    <row r="123" spans="6:9" ht="12.75">
      <c r="F123" s="80"/>
      <c r="G123" s="80"/>
      <c r="H123" s="80"/>
      <c r="I123" s="80"/>
    </row>
    <row r="124" spans="6:9" ht="12.75">
      <c r="F124" s="80"/>
      <c r="G124" s="80"/>
      <c r="H124" s="80"/>
      <c r="I124" s="80"/>
    </row>
    <row r="125" spans="6:9" ht="12.75">
      <c r="F125" s="80"/>
      <c r="G125" s="80"/>
      <c r="H125" s="80"/>
      <c r="I125" s="80"/>
    </row>
    <row r="126" spans="6:9" ht="12.75">
      <c r="F126" s="80"/>
      <c r="G126" s="80"/>
      <c r="H126" s="80"/>
      <c r="I126" s="80"/>
    </row>
    <row r="127" spans="6:9" ht="12.75">
      <c r="F127" s="80"/>
      <c r="G127" s="80"/>
      <c r="H127" s="80"/>
      <c r="I127" s="80"/>
    </row>
    <row r="128" spans="6:9" ht="12.75">
      <c r="F128" s="80"/>
      <c r="G128" s="80"/>
      <c r="H128" s="80"/>
      <c r="I128" s="80"/>
    </row>
    <row r="129" spans="6:9" ht="12.75">
      <c r="F129" s="80"/>
      <c r="G129" s="80"/>
      <c r="H129" s="80"/>
      <c r="I129" s="80"/>
    </row>
    <row r="130" spans="6:9" ht="12.75">
      <c r="F130" s="80"/>
      <c r="G130" s="80"/>
      <c r="H130" s="80"/>
      <c r="I130" s="80"/>
    </row>
    <row r="131" spans="6:9" ht="12.75">
      <c r="F131" s="80"/>
      <c r="G131" s="80"/>
      <c r="H131" s="80"/>
      <c r="I131" s="80"/>
    </row>
    <row r="132" spans="6:9" ht="12.75">
      <c r="F132" s="80"/>
      <c r="G132" s="80"/>
      <c r="H132" s="80"/>
      <c r="I132" s="80"/>
    </row>
    <row r="133" spans="6:9" ht="12.75">
      <c r="F133" s="80"/>
      <c r="G133" s="80"/>
      <c r="H133" s="80"/>
      <c r="I133" s="80"/>
    </row>
    <row r="134" spans="6:9" ht="12.75">
      <c r="F134" s="80"/>
      <c r="G134" s="80"/>
      <c r="H134" s="80"/>
      <c r="I134" s="80"/>
    </row>
    <row r="135" spans="6:9" ht="12.75">
      <c r="F135" s="80"/>
      <c r="G135" s="80"/>
      <c r="H135" s="80"/>
      <c r="I135" s="80"/>
    </row>
    <row r="136" spans="6:9" ht="12.75">
      <c r="F136" s="80"/>
      <c r="G136" s="80"/>
      <c r="H136" s="80"/>
      <c r="I136" s="80"/>
    </row>
    <row r="137" spans="6:9" ht="12.75">
      <c r="F137" s="80"/>
      <c r="G137" s="80"/>
      <c r="H137" s="80"/>
      <c r="I137" s="80"/>
    </row>
    <row r="138" spans="6:9" ht="12.75">
      <c r="F138" s="80"/>
      <c r="G138" s="80"/>
      <c r="H138" s="80"/>
      <c r="I138" s="80"/>
    </row>
    <row r="139" spans="6:9" ht="12.75">
      <c r="F139" s="80"/>
      <c r="G139" s="80"/>
      <c r="H139" s="80"/>
      <c r="I139" s="80"/>
    </row>
    <row r="140" spans="6:9" ht="12.75">
      <c r="F140" s="80"/>
      <c r="G140" s="80"/>
      <c r="H140" s="80"/>
      <c r="I140" s="80"/>
    </row>
    <row r="141" spans="6:9" ht="12.75">
      <c r="F141" s="80"/>
      <c r="G141" s="80"/>
      <c r="H141" s="80"/>
      <c r="I141" s="80"/>
    </row>
    <row r="142" spans="6:9" ht="12.75">
      <c r="F142" s="80"/>
      <c r="G142" s="80"/>
      <c r="H142" s="80"/>
      <c r="I142" s="80"/>
    </row>
    <row r="143" spans="6:9" ht="12.75">
      <c r="F143" s="80"/>
      <c r="G143" s="80"/>
      <c r="H143" s="80"/>
      <c r="I143" s="80"/>
    </row>
    <row r="144" spans="6:9" ht="12.75">
      <c r="F144" s="80"/>
      <c r="G144" s="80"/>
      <c r="H144" s="80"/>
      <c r="I144" s="80"/>
    </row>
    <row r="145" spans="6:9" ht="12.75">
      <c r="F145" s="80"/>
      <c r="G145" s="80"/>
      <c r="H145" s="80"/>
      <c r="I145" s="80"/>
    </row>
    <row r="146" spans="6:9" ht="12.75">
      <c r="F146" s="80"/>
      <c r="G146" s="80"/>
      <c r="H146" s="80"/>
      <c r="I146" s="80"/>
    </row>
    <row r="147" spans="6:9" ht="12.75">
      <c r="F147" s="80"/>
      <c r="G147" s="80"/>
      <c r="H147" s="80"/>
      <c r="I147" s="80"/>
    </row>
    <row r="148" spans="6:9" ht="12.75">
      <c r="F148" s="80"/>
      <c r="G148" s="80"/>
      <c r="H148" s="80"/>
      <c r="I148" s="80"/>
    </row>
    <row r="149" spans="6:9" ht="12.75">
      <c r="F149" s="80"/>
      <c r="G149" s="80"/>
      <c r="H149" s="80"/>
      <c r="I149" s="80"/>
    </row>
    <row r="150" spans="6:9" ht="12.75">
      <c r="F150" s="80"/>
      <c r="G150" s="80"/>
      <c r="H150" s="80"/>
      <c r="I150" s="80"/>
    </row>
    <row r="151" spans="6:9" ht="12.75">
      <c r="F151" s="80"/>
      <c r="G151" s="80"/>
      <c r="H151" s="80"/>
      <c r="I151" s="80"/>
    </row>
    <row r="152" spans="6:9" ht="12.75">
      <c r="F152" s="80"/>
      <c r="G152" s="80"/>
      <c r="H152" s="80"/>
      <c r="I152" s="80"/>
    </row>
    <row r="153" spans="6:9" ht="12.75">
      <c r="F153" s="80"/>
      <c r="G153" s="80"/>
      <c r="H153" s="80"/>
      <c r="I153" s="80"/>
    </row>
    <row r="154" spans="6:9" ht="12.75">
      <c r="F154" s="80"/>
      <c r="G154" s="80"/>
      <c r="H154" s="80"/>
      <c r="I154" s="80"/>
    </row>
    <row r="155" spans="6:9" ht="12.75">
      <c r="F155" s="80"/>
      <c r="G155" s="80"/>
      <c r="H155" s="80"/>
      <c r="I155" s="80"/>
    </row>
    <row r="156" spans="6:9" ht="12.75">
      <c r="F156" s="80"/>
      <c r="G156" s="80"/>
      <c r="H156" s="80"/>
      <c r="I156" s="80"/>
    </row>
    <row r="157" spans="6:9" ht="12.75">
      <c r="F157" s="80"/>
      <c r="G157" s="80"/>
      <c r="H157" s="80"/>
      <c r="I157" s="80"/>
    </row>
    <row r="158" spans="6:9" ht="12.75">
      <c r="F158" s="80"/>
      <c r="G158" s="80"/>
      <c r="H158" s="80"/>
      <c r="I158" s="80"/>
    </row>
    <row r="159" spans="6:9" ht="12.75">
      <c r="F159" s="80"/>
      <c r="G159" s="80"/>
      <c r="H159" s="80"/>
      <c r="I159" s="80"/>
    </row>
    <row r="160" spans="6:9" ht="12.75">
      <c r="F160" s="80"/>
      <c r="G160" s="80"/>
      <c r="H160" s="80"/>
      <c r="I160" s="80"/>
    </row>
    <row r="161" spans="6:9" ht="12.75">
      <c r="F161" s="80"/>
      <c r="G161" s="80"/>
      <c r="H161" s="80"/>
      <c r="I161" s="80"/>
    </row>
    <row r="162" spans="6:9" ht="12.75">
      <c r="F162" s="80"/>
      <c r="G162" s="80"/>
      <c r="H162" s="80"/>
      <c r="I162" s="80"/>
    </row>
    <row r="163" spans="6:9" ht="12.75">
      <c r="F163" s="80"/>
      <c r="G163" s="80"/>
      <c r="H163" s="80"/>
      <c r="I163" s="80"/>
    </row>
    <row r="164" spans="6:9" ht="12.75">
      <c r="F164" s="80"/>
      <c r="G164" s="80"/>
      <c r="H164" s="80"/>
      <c r="I164" s="80"/>
    </row>
    <row r="165" spans="6:9" ht="12.75">
      <c r="F165" s="80"/>
      <c r="G165" s="80"/>
      <c r="H165" s="80"/>
      <c r="I165" s="80"/>
    </row>
    <row r="166" spans="6:9" ht="12.75">
      <c r="F166" s="80"/>
      <c r="G166" s="80"/>
      <c r="H166" s="80"/>
      <c r="I166" s="80"/>
    </row>
    <row r="167" spans="6:9" ht="12.75">
      <c r="F167" s="80"/>
      <c r="G167" s="80"/>
      <c r="H167" s="80"/>
      <c r="I167" s="80"/>
    </row>
    <row r="168" spans="6:9" ht="12.75">
      <c r="F168" s="80"/>
      <c r="G168" s="80"/>
      <c r="H168" s="80"/>
      <c r="I168" s="80"/>
    </row>
    <row r="169" spans="6:9" ht="12.75">
      <c r="F169" s="80"/>
      <c r="G169" s="80"/>
      <c r="H169" s="80"/>
      <c r="I169" s="80"/>
    </row>
    <row r="170" spans="6:9" ht="12.75">
      <c r="F170" s="80"/>
      <c r="G170" s="80"/>
      <c r="H170" s="80"/>
      <c r="I170" s="80"/>
    </row>
    <row r="171" spans="6:9" ht="12.75">
      <c r="F171" s="80"/>
      <c r="G171" s="80"/>
      <c r="H171" s="80"/>
      <c r="I171" s="80"/>
    </row>
    <row r="172" spans="6:9" ht="12.75">
      <c r="F172" s="80"/>
      <c r="G172" s="80"/>
      <c r="H172" s="80"/>
      <c r="I172" s="80"/>
    </row>
    <row r="173" spans="6:9" ht="12.75">
      <c r="F173" s="80"/>
      <c r="G173" s="80"/>
      <c r="H173" s="80"/>
      <c r="I173" s="80"/>
    </row>
    <row r="174" spans="6:9" ht="12.75">
      <c r="F174" s="80"/>
      <c r="G174" s="80"/>
      <c r="H174" s="80"/>
      <c r="I174" s="80"/>
    </row>
    <row r="175" spans="6:9" ht="12.75">
      <c r="F175" s="80"/>
      <c r="G175" s="80"/>
      <c r="H175" s="80"/>
      <c r="I175" s="80"/>
    </row>
    <row r="176" spans="6:9" ht="12.75">
      <c r="F176" s="80"/>
      <c r="G176" s="80"/>
      <c r="H176" s="80"/>
      <c r="I176" s="80"/>
    </row>
    <row r="177" spans="6:9" ht="12.75">
      <c r="F177" s="80"/>
      <c r="G177" s="80"/>
      <c r="H177" s="80"/>
      <c r="I177" s="80"/>
    </row>
  </sheetData>
  <sheetProtection selectLockedCells="1" selectUnlockedCells="1"/>
  <mergeCells count="2">
    <mergeCell ref="B2:E2"/>
    <mergeCell ref="D3:E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marco.lucas</dc:creator>
  <cp:keywords/>
  <dc:description/>
  <cp:lastModifiedBy>marco.lucas</cp:lastModifiedBy>
  <dcterms:created xsi:type="dcterms:W3CDTF">2009-07-16T13:04:57Z</dcterms:created>
  <dcterms:modified xsi:type="dcterms:W3CDTF">2020-07-06T15:19:38Z</dcterms:modified>
  <cp:category/>
  <cp:version/>
  <cp:contentType/>
  <cp:contentStatus/>
</cp:coreProperties>
</file>